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540" yWindow="30" windowWidth="16290" windowHeight="12570"/>
  </bookViews>
  <sheets>
    <sheet name="содержание" sheetId="1" r:id="rId1"/>
  </sheets>
  <calcPr calcId="124519"/>
</workbook>
</file>

<file path=xl/calcChain.xml><?xml version="1.0" encoding="utf-8"?>
<calcChain xmlns="http://schemas.openxmlformats.org/spreadsheetml/2006/main">
  <c r="V9" i="1"/>
  <c r="X9" s="1"/>
  <c r="V10"/>
  <c r="X10" s="1"/>
  <c r="V11"/>
  <c r="X11" s="1"/>
  <c r="V8"/>
  <c r="W8" s="1"/>
  <c r="W11" l="1"/>
  <c r="W10"/>
  <c r="W9"/>
  <c r="X8"/>
  <c r="V40"/>
  <c r="X40" s="1"/>
  <c r="W40" l="1"/>
  <c r="V14"/>
  <c r="X14" s="1"/>
  <c r="V16"/>
  <c r="X16" s="1"/>
  <c r="V20"/>
  <c r="X20" s="1"/>
  <c r="V22"/>
  <c r="X22" s="1"/>
  <c r="J18"/>
  <c r="K18"/>
  <c r="L18"/>
  <c r="M18"/>
  <c r="N18"/>
  <c r="O18"/>
  <c r="P18"/>
  <c r="Q18"/>
  <c r="R18"/>
  <c r="S18"/>
  <c r="T18"/>
  <c r="I18"/>
  <c r="V12"/>
  <c r="X12" s="1"/>
  <c r="J13"/>
  <c r="K13"/>
  <c r="L13"/>
  <c r="M13"/>
  <c r="N13"/>
  <c r="O13"/>
  <c r="P13"/>
  <c r="Q13"/>
  <c r="R13"/>
  <c r="S13"/>
  <c r="T13"/>
  <c r="I13"/>
  <c r="J24"/>
  <c r="K24"/>
  <c r="L24"/>
  <c r="M24"/>
  <c r="N24"/>
  <c r="O24"/>
  <c r="P24"/>
  <c r="Q24"/>
  <c r="R24"/>
  <c r="S24"/>
  <c r="T24"/>
  <c r="I24"/>
  <c r="J23"/>
  <c r="K23"/>
  <c r="L23"/>
  <c r="M23"/>
  <c r="N23"/>
  <c r="O23"/>
  <c r="P23"/>
  <c r="Q23"/>
  <c r="R23"/>
  <c r="S23"/>
  <c r="T23"/>
  <c r="I23"/>
  <c r="V13" l="1"/>
  <c r="W13" s="1"/>
  <c r="V18"/>
  <c r="X18" s="1"/>
  <c r="W12"/>
  <c r="V23"/>
  <c r="X23" s="1"/>
  <c r="W22"/>
  <c r="V24"/>
  <c r="X24" s="1"/>
  <c r="W20"/>
  <c r="W16"/>
  <c r="W14"/>
  <c r="J21"/>
  <c r="K21"/>
  <c r="L21"/>
  <c r="M21"/>
  <c r="N21"/>
  <c r="O21"/>
  <c r="P21"/>
  <c r="Q21"/>
  <c r="R21"/>
  <c r="S21"/>
  <c r="T21"/>
  <c r="I21"/>
  <c r="J17"/>
  <c r="K17"/>
  <c r="L17"/>
  <c r="M17"/>
  <c r="N17"/>
  <c r="O17"/>
  <c r="P17"/>
  <c r="Q17"/>
  <c r="R17"/>
  <c r="S17"/>
  <c r="T17"/>
  <c r="I17"/>
  <c r="J15"/>
  <c r="J19" s="1"/>
  <c r="K15"/>
  <c r="K19" s="1"/>
  <c r="L15"/>
  <c r="L19" s="1"/>
  <c r="M15"/>
  <c r="M19" s="1"/>
  <c r="N15"/>
  <c r="N19" s="1"/>
  <c r="O15"/>
  <c r="O19" s="1"/>
  <c r="P15"/>
  <c r="P19" s="1"/>
  <c r="Q15"/>
  <c r="Q19" s="1"/>
  <c r="R15"/>
  <c r="R19" s="1"/>
  <c r="S15"/>
  <c r="S19" s="1"/>
  <c r="T15"/>
  <c r="T19" s="1"/>
  <c r="I15"/>
  <c r="X13" l="1"/>
  <c r="W18"/>
  <c r="V17"/>
  <c r="X17" s="1"/>
  <c r="W23"/>
  <c r="W24"/>
  <c r="I25"/>
  <c r="V21"/>
  <c r="V15"/>
  <c r="I19"/>
  <c r="V19" s="1"/>
  <c r="W17" l="1"/>
  <c r="X21"/>
  <c r="W21"/>
  <c r="X19"/>
  <c r="W19"/>
  <c r="X15"/>
  <c r="W15"/>
  <c r="J25"/>
  <c r="K25"/>
  <c r="L25"/>
  <c r="M25"/>
  <c r="N25"/>
  <c r="O25"/>
  <c r="P25"/>
  <c r="Q25"/>
  <c r="S25"/>
  <c r="R25" l="1"/>
  <c r="T25"/>
  <c r="V26"/>
  <c r="W26" s="1"/>
  <c r="V27"/>
  <c r="X27" s="1"/>
  <c r="V28"/>
  <c r="X28" s="1"/>
  <c r="V29"/>
  <c r="V30"/>
  <c r="X30" s="1"/>
  <c r="V31"/>
  <c r="X31" s="1"/>
  <c r="V32"/>
  <c r="W32" s="1"/>
  <c r="V33"/>
  <c r="W33" s="1"/>
  <c r="V34"/>
  <c r="W34" s="1"/>
  <c r="V35"/>
  <c r="W35" s="1"/>
  <c r="V36"/>
  <c r="W36" s="1"/>
  <c r="V37"/>
  <c r="X37" s="1"/>
  <c r="V38"/>
  <c r="W38" s="1"/>
  <c r="V39"/>
  <c r="W39" s="1"/>
  <c r="V41"/>
  <c r="W41" s="1"/>
  <c r="V42"/>
  <c r="W42" s="1"/>
  <c r="V43"/>
  <c r="X43" s="1"/>
  <c r="V44"/>
  <c r="W44" s="1"/>
  <c r="V45"/>
  <c r="W45" s="1"/>
  <c r="V46"/>
  <c r="W46" s="1"/>
  <c r="V47"/>
  <c r="W47" s="1"/>
  <c r="V48"/>
  <c r="W48" s="1"/>
  <c r="V49"/>
  <c r="X49" s="1"/>
  <c r="V50"/>
  <c r="X50" s="1"/>
  <c r="V25" l="1"/>
  <c r="X25" s="1"/>
  <c r="X39"/>
  <c r="X45"/>
  <c r="X33"/>
  <c r="W49"/>
  <c r="X32"/>
  <c r="W37"/>
  <c r="X47"/>
  <c r="W50"/>
  <c r="X35"/>
  <c r="X48"/>
  <c r="X46"/>
  <c r="X44"/>
  <c r="W43"/>
  <c r="X42"/>
  <c r="X41"/>
  <c r="X38"/>
  <c r="X36"/>
  <c r="X34"/>
  <c r="W31"/>
  <c r="W30"/>
  <c r="W28"/>
  <c r="W27"/>
  <c r="X26"/>
  <c r="U29"/>
  <c r="W25" l="1"/>
  <c r="W29"/>
  <c r="X29"/>
</calcChain>
</file>

<file path=xl/sharedStrings.xml><?xml version="1.0" encoding="utf-8"?>
<sst xmlns="http://schemas.openxmlformats.org/spreadsheetml/2006/main" count="213" uniqueCount="91">
  <si>
    <t>Плановый объем услуги (из ГЗ)</t>
  </si>
  <si>
    <t>Численность потребителей услуг по месяцам</t>
  </si>
  <si>
    <t>Наименование услуги, работы</t>
  </si>
  <si>
    <t>Код базовой услуги, работы</t>
  </si>
  <si>
    <t>Стоимостная группа</t>
  </si>
  <si>
    <t>№ п/п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</si>
  <si>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</si>
  <si>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* численность потребителей за 6,7,8 месяцы принимается равной численности потребителей за май (без учёта выпуска)</t>
  </si>
  <si>
    <t>**- численность потребителей за 11-12 месяцы формируется прогнозно на основании количества потребителей за октябрь месяц с учётом отчисления, и приёма по переводу, т.е.   (кол-во в октябре - отчисление  + предположительный приём по переводу)</t>
  </si>
  <si>
    <t>*** - расчет автоматический (введена формула) не менять</t>
  </si>
  <si>
    <t>(подпись)</t>
  </si>
  <si>
    <t>(расшифровка подписи)</t>
  </si>
  <si>
    <t>Руководитель ПОО</t>
  </si>
  <si>
    <t>Главный бухгалтер</t>
  </si>
  <si>
    <t>6*</t>
  </si>
  <si>
    <t>7*</t>
  </si>
  <si>
    <t>8*</t>
  </si>
  <si>
    <t>11**</t>
  </si>
  <si>
    <t>12**</t>
  </si>
  <si>
    <t>(наименование ПОО)</t>
  </si>
  <si>
    <t>Значение содержания услуги 1</t>
  </si>
  <si>
    <t>Значение содержания услуги 2</t>
  </si>
  <si>
    <t>Значение    условия (формы) оказания     услуги 1</t>
  </si>
  <si>
    <t>Физические лица за исключением лиц с ОВЗ и инвалидов</t>
  </si>
  <si>
    <t>очная</t>
  </si>
  <si>
    <t>Реализация основных профессиональных образовательных программ профессионального обучения - програм профессиональной подготовки по профессиям рабочих, должностям служащих</t>
  </si>
  <si>
    <t>Физические лица  с ОВЗ и инвалиды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</si>
  <si>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</si>
  <si>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08.02.05 Строительство и эксплуатация автомобильных дорог и аэродромов</t>
  </si>
  <si>
    <t>базовая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</si>
  <si>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"43.00.00 СЕРВИС И ТУРИЗМ"</t>
  </si>
  <si>
    <t>43.02.11 Гостиничный сервис</t>
  </si>
  <si>
    <t>Очная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</si>
  <si>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</si>
  <si>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08.02.01 Строительство и эксплуатация зданий и сооружений</t>
  </si>
  <si>
    <t xml:space="preserve">базовая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</si>
  <si>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"43.00.00 СЕРВИС И ТУРИЗМ"</t>
  </si>
  <si>
    <t>43.02.08 Сервис домашнего и коммунального хозяйства</t>
  </si>
  <si>
    <t xml:space="preserve">первая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</si>
  <si>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</si>
  <si>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35.02.08 Электрификация и автоматизация сельского хозяйства</t>
  </si>
  <si>
    <t>35.02.07 Механизация сельского хозяйства</t>
  </si>
  <si>
    <t>вторая</t>
  </si>
  <si>
    <t>Заочная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</si>
  <si>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</si>
  <si>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</si>
  <si>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08.01.08 Мастер отделочных строительных работ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</si>
  <si>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"09.00.00 ИНФОРМАТИКА И ВЫЧИСЛИТЕЛЬНАЯ ТЕХНИКА"</t>
  </si>
  <si>
    <t>09.01.03 Мастер по обработке цифровой информации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</si>
  <si>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"29.00.00 ТЕХНОЛОГИИ ЛЕГКОЙ ПРОМЫШЛЕННОСТИ"</t>
  </si>
  <si>
    <t>29.01.07 Портной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</si>
  <si>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"43.00.00 СЕРВИС И ТУРИЗМ"</t>
  </si>
  <si>
    <t>43.01.02 Парикмахер</t>
  </si>
  <si>
    <t>08.01.05 Мастер столярно-плотничных и паркетных работ</t>
  </si>
  <si>
    <t>третья</t>
  </si>
  <si>
    <t>Очно-заочная</t>
  </si>
  <si>
    <t xml:space="preserve">вторая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</si>
  <si>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"29.00.00 ТЕХНОЛОГИИ ЛЕГКОЙ ПРОМЫШЛЕННОСТИ"</t>
  </si>
  <si>
    <t>08.02.11 Управление, эксплуатация и обслуживание многоквартирного дома</t>
  </si>
  <si>
    <t xml:space="preserve"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полного (общего) образования по укрупненной группе направлений подготовки и специальностей (профессий) ЭКОНОМИКА И УПРАВЛЕНИЕ </t>
  </si>
  <si>
    <t>38.02.04 Коммерция (по отраслям)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</si>
  <si>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"43.00.00 СЕРВИС И ТУРИЗМ"</t>
  </si>
  <si>
    <t>43.01.09 Повар, кондитер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</si>
  <si>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СЕРВИС И ТУРИЗМ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</si>
  <si>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МАШИНОСТРОЕНИЕ</t>
  </si>
  <si>
    <t>15.01.05 Сварщик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</si>
  <si>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23.00.00 ТЕХНИКА И ТЕХНОЛОГИИ НАЗЕМНОГО ТРАНСПОРТА</t>
  </si>
  <si>
    <t>23.01.08 Слесарь по ремонту строительных машин</t>
  </si>
  <si>
    <t>18549 Слесарь по сборке металлоконструкций</t>
  </si>
  <si>
    <t>ББ65</t>
  </si>
  <si>
    <t>13249 Кухонный рабочий</t>
  </si>
  <si>
    <t>ББ28</t>
  </si>
  <si>
    <t>ББ29</t>
  </si>
  <si>
    <t>О.В.Огороднова</t>
  </si>
  <si>
    <t>Отклонения от планового показателя ***</t>
  </si>
  <si>
    <t>% отклонения***</t>
  </si>
  <si>
    <t>Фактический  объем услуги ***</t>
  </si>
  <si>
    <t>ИТОГО Физические лица с ОВЗ и инвалиды</t>
  </si>
  <si>
    <t>Итого Физические лица за исключением лиц с ОВЗ и инвалидов</t>
  </si>
  <si>
    <t>Реализация основных общеобразовательных программ основного общего образования</t>
  </si>
  <si>
    <t>19601 Швея</t>
  </si>
  <si>
    <t>08.01.24 Мастер столярно-плотничных, паркетных и стекольных работ</t>
  </si>
  <si>
    <t>Т.Н. Кудрявцева</t>
  </si>
  <si>
    <t>13450 маляр</t>
  </si>
  <si>
    <t>ББ52</t>
  </si>
  <si>
    <t>Реализация дополнительных общеразвивающих программ</t>
  </si>
  <si>
    <t>дети за исключением детей с ограниченными возможностями здоровья (ОВЗ) и детей-инвалидов</t>
  </si>
  <si>
    <t>художественной направленности</t>
  </si>
  <si>
    <t>Социально-педагогической направленности</t>
  </si>
  <si>
    <t>БА96</t>
  </si>
  <si>
    <t>Среднегодовой контингент обучающихся на 2020 год (на 31 декабря 2020 г.)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</si>
</sst>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9" fillId="0" borderId="0" xfId="0" applyFont="1" applyBorder="1"/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Border="1" applyAlignment="1">
      <alignment wrapText="1"/>
    </xf>
    <xf numFmtId="0" fontId="1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top"/>
      <protection locked="0"/>
    </xf>
    <xf numFmtId="164" fontId="1" fillId="0" borderId="0" xfId="0" applyNumberFormat="1" applyFont="1" applyBorder="1" applyAlignment="1">
      <alignment horizontal="center" wrapText="1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1" fillId="3" borderId="6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1" fillId="0" borderId="7" xfId="0" applyFont="1" applyFill="1" applyBorder="1" applyAlignment="1">
      <alignment horizontal="center" vertical="top"/>
    </xf>
    <xf numFmtId="164" fontId="7" fillId="0" borderId="7" xfId="0" applyNumberFormat="1" applyFont="1" applyBorder="1" applyAlignment="1" applyProtection="1">
      <alignment horizontal="center"/>
    </xf>
    <xf numFmtId="164" fontId="7" fillId="0" borderId="7" xfId="0" applyNumberFormat="1" applyFont="1" applyBorder="1" applyAlignment="1">
      <alignment horizontal="center"/>
    </xf>
    <xf numFmtId="0" fontId="2" fillId="4" borderId="19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3" fillId="4" borderId="1" xfId="0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>
      <alignment horizontal="center" vertical="top"/>
    </xf>
    <xf numFmtId="0" fontId="13" fillId="4" borderId="15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>
      <alignment horizontal="center" vertical="top"/>
    </xf>
    <xf numFmtId="0" fontId="2" fillId="5" borderId="15" xfId="0" applyFont="1" applyFill="1" applyBorder="1" applyAlignment="1" applyProtection="1">
      <alignment horizontal="center" vertical="top"/>
      <protection locked="0"/>
    </xf>
    <xf numFmtId="0" fontId="2" fillId="5" borderId="19" xfId="0" applyFont="1" applyFill="1" applyBorder="1" applyAlignment="1" applyProtection="1">
      <alignment horizontal="center" vertical="top"/>
      <protection locked="0"/>
    </xf>
    <xf numFmtId="0" fontId="2" fillId="5" borderId="20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top"/>
      <protection locked="0"/>
    </xf>
    <xf numFmtId="0" fontId="1" fillId="6" borderId="1" xfId="0" applyFont="1" applyFill="1" applyBorder="1" applyAlignment="1">
      <alignment horizontal="center" vertical="top"/>
    </xf>
    <xf numFmtId="164" fontId="9" fillId="0" borderId="0" xfId="0" applyNumberFormat="1" applyFont="1" applyBorder="1"/>
    <xf numFmtId="0" fontId="1" fillId="5" borderId="7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5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topLeftCell="A48" zoomScale="70" zoomScaleNormal="70" workbookViewId="0">
      <selection sqref="A1:X60"/>
    </sheetView>
  </sheetViews>
  <sheetFormatPr defaultRowHeight="15"/>
  <cols>
    <col min="2" max="2" width="6.5703125" style="9" customWidth="1"/>
    <col min="3" max="3" width="10" customWidth="1"/>
    <col min="4" max="4" width="26" customWidth="1"/>
    <col min="5" max="7" width="14.85546875" customWidth="1"/>
    <col min="8" max="8" width="11.28515625" customWidth="1"/>
    <col min="9" max="9" width="7.7109375" customWidth="1"/>
    <col min="10" max="16" width="6.7109375" customWidth="1"/>
    <col min="17" max="20" width="6.7109375" style="25" customWidth="1"/>
    <col min="22" max="22" width="12.7109375" customWidth="1"/>
    <col min="23" max="23" width="12.85546875" customWidth="1"/>
    <col min="24" max="24" width="16" customWidth="1"/>
  </cols>
  <sheetData>
    <row r="2" spans="2:24" ht="18.75" customHeight="1">
      <c r="D2" s="94" t="s">
        <v>90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47"/>
      <c r="W2" s="47"/>
    </row>
    <row r="3" spans="2:24" ht="37.5" customHeight="1">
      <c r="C3" s="95" t="s">
        <v>27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8"/>
      <c r="W3" s="16"/>
    </row>
    <row r="4" spans="2:24" ht="18.75">
      <c r="D4" s="16"/>
      <c r="E4" s="16"/>
      <c r="F4" s="21"/>
      <c r="G4" s="21"/>
      <c r="H4" s="16"/>
      <c r="I4" s="17" t="s">
        <v>19</v>
      </c>
      <c r="J4" s="16"/>
      <c r="K4" s="16"/>
      <c r="L4" s="16"/>
      <c r="M4" s="16"/>
      <c r="N4" s="16"/>
      <c r="O4" s="16"/>
      <c r="P4" s="16"/>
      <c r="Q4" s="24"/>
      <c r="R4" s="24"/>
      <c r="S4" s="24"/>
      <c r="T4" s="24"/>
      <c r="U4" s="16"/>
      <c r="V4" s="16"/>
      <c r="W4" s="16"/>
    </row>
    <row r="5" spans="2:24" ht="9" customHeight="1"/>
    <row r="6" spans="2:24">
      <c r="B6" s="101" t="s">
        <v>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  <c r="U6" s="1"/>
      <c r="V6" s="39"/>
      <c r="W6" s="56"/>
      <c r="X6" s="40"/>
    </row>
    <row r="7" spans="2:24" s="5" customFormat="1" ht="63.75">
      <c r="B7" s="2" t="s">
        <v>5</v>
      </c>
      <c r="C7" s="2" t="s">
        <v>3</v>
      </c>
      <c r="D7" s="2" t="s">
        <v>2</v>
      </c>
      <c r="E7" s="2" t="s">
        <v>20</v>
      </c>
      <c r="F7" s="2" t="s">
        <v>21</v>
      </c>
      <c r="G7" s="2" t="s">
        <v>22</v>
      </c>
      <c r="H7" s="2" t="s">
        <v>4</v>
      </c>
      <c r="I7" s="6">
        <v>1</v>
      </c>
      <c r="J7" s="6">
        <v>2</v>
      </c>
      <c r="K7" s="6">
        <v>3</v>
      </c>
      <c r="L7" s="6">
        <v>4</v>
      </c>
      <c r="M7" s="6">
        <v>5</v>
      </c>
      <c r="N7" s="6" t="s">
        <v>14</v>
      </c>
      <c r="O7" s="6" t="s">
        <v>15</v>
      </c>
      <c r="P7" s="6" t="s">
        <v>16</v>
      </c>
      <c r="Q7" s="26">
        <v>9</v>
      </c>
      <c r="R7" s="26">
        <v>10</v>
      </c>
      <c r="S7" s="26" t="s">
        <v>17</v>
      </c>
      <c r="T7" s="26" t="s">
        <v>18</v>
      </c>
      <c r="U7" s="45" t="s">
        <v>0</v>
      </c>
      <c r="V7" s="51" t="s">
        <v>76</v>
      </c>
      <c r="W7" s="51" t="s">
        <v>74</v>
      </c>
      <c r="X7" s="51" t="s">
        <v>75</v>
      </c>
    </row>
    <row r="8" spans="2:24" s="5" customFormat="1" ht="63" customHeight="1">
      <c r="B8" s="89">
        <v>1</v>
      </c>
      <c r="C8" s="89" t="s">
        <v>84</v>
      </c>
      <c r="D8" s="89" t="s">
        <v>85</v>
      </c>
      <c r="E8" s="92" t="s">
        <v>87</v>
      </c>
      <c r="F8" s="92" t="s">
        <v>86</v>
      </c>
      <c r="G8" s="84" t="s">
        <v>24</v>
      </c>
      <c r="H8" s="84"/>
      <c r="I8" s="85"/>
      <c r="J8" s="85"/>
      <c r="K8" s="85"/>
      <c r="L8" s="85"/>
      <c r="M8" s="85"/>
      <c r="N8" s="85"/>
      <c r="O8" s="85"/>
      <c r="P8" s="85"/>
      <c r="Q8" s="85">
        <v>27</v>
      </c>
      <c r="R8" s="85">
        <v>27</v>
      </c>
      <c r="S8" s="85">
        <v>27</v>
      </c>
      <c r="T8" s="85">
        <v>27</v>
      </c>
      <c r="U8" s="45">
        <v>9</v>
      </c>
      <c r="V8" s="51">
        <f>SUM(I8:T8)/12</f>
        <v>9</v>
      </c>
      <c r="W8" s="51">
        <f>V8-U8</f>
        <v>0</v>
      </c>
      <c r="X8" s="88">
        <f>V8/U8*100-100</f>
        <v>0</v>
      </c>
    </row>
    <row r="9" spans="2:24" s="5" customFormat="1" ht="44.25" customHeight="1">
      <c r="B9" s="90"/>
      <c r="C9" s="90"/>
      <c r="D9" s="90"/>
      <c r="E9" s="93"/>
      <c r="F9" s="93"/>
      <c r="G9" s="84" t="s">
        <v>24</v>
      </c>
      <c r="H9" s="84"/>
      <c r="I9" s="85"/>
      <c r="J9" s="85"/>
      <c r="K9" s="85"/>
      <c r="L9" s="85"/>
      <c r="M9" s="85"/>
      <c r="N9" s="85"/>
      <c r="O9" s="85"/>
      <c r="P9" s="85"/>
      <c r="Q9" s="86">
        <v>5670</v>
      </c>
      <c r="R9" s="86">
        <v>5670</v>
      </c>
      <c r="S9" s="86">
        <v>5670</v>
      </c>
      <c r="T9" s="86">
        <v>5670</v>
      </c>
      <c r="U9" s="87">
        <v>1890</v>
      </c>
      <c r="V9" s="51">
        <f t="shared" ref="V9:V11" si="0">SUM(I9:T9)/12</f>
        <v>1890</v>
      </c>
      <c r="W9" s="51">
        <f t="shared" ref="W9:W11" si="1">V9-U9</f>
        <v>0</v>
      </c>
      <c r="X9" s="88">
        <f t="shared" ref="X9:X11" si="2">V9/U9*100-100</f>
        <v>0</v>
      </c>
    </row>
    <row r="10" spans="2:24" s="5" customFormat="1" ht="58.5" customHeight="1">
      <c r="B10" s="90"/>
      <c r="C10" s="90"/>
      <c r="D10" s="90"/>
      <c r="E10" s="92" t="s">
        <v>88</v>
      </c>
      <c r="F10" s="92" t="s">
        <v>86</v>
      </c>
      <c r="G10" s="84" t="s">
        <v>24</v>
      </c>
      <c r="H10" s="84"/>
      <c r="I10" s="85"/>
      <c r="J10" s="85"/>
      <c r="K10" s="85"/>
      <c r="L10" s="85"/>
      <c r="M10" s="85"/>
      <c r="N10" s="85"/>
      <c r="O10" s="85"/>
      <c r="P10" s="85"/>
      <c r="Q10" s="85">
        <v>99</v>
      </c>
      <c r="R10" s="85">
        <v>99</v>
      </c>
      <c r="S10" s="85">
        <v>99</v>
      </c>
      <c r="T10" s="85">
        <v>99</v>
      </c>
      <c r="U10" s="45">
        <v>33</v>
      </c>
      <c r="V10" s="51">
        <f t="shared" si="0"/>
        <v>33</v>
      </c>
      <c r="W10" s="51">
        <f t="shared" si="1"/>
        <v>0</v>
      </c>
      <c r="X10" s="88">
        <f t="shared" si="2"/>
        <v>0</v>
      </c>
    </row>
    <row r="11" spans="2:24" s="5" customFormat="1" ht="49.5" customHeight="1">
      <c r="B11" s="91"/>
      <c r="C11" s="91"/>
      <c r="D11" s="91"/>
      <c r="E11" s="93"/>
      <c r="F11" s="93"/>
      <c r="G11" s="84" t="s">
        <v>24</v>
      </c>
      <c r="H11" s="84"/>
      <c r="I11" s="85"/>
      <c r="J11" s="85"/>
      <c r="K11" s="85"/>
      <c r="L11" s="85"/>
      <c r="M11" s="85"/>
      <c r="N11" s="85"/>
      <c r="O11" s="85"/>
      <c r="P11" s="85"/>
      <c r="Q11" s="86">
        <v>44730</v>
      </c>
      <c r="R11" s="86">
        <v>44730</v>
      </c>
      <c r="S11" s="86">
        <v>44730</v>
      </c>
      <c r="T11" s="86">
        <v>44730</v>
      </c>
      <c r="U11" s="87">
        <v>14910</v>
      </c>
      <c r="V11" s="51">
        <f t="shared" si="0"/>
        <v>14910</v>
      </c>
      <c r="W11" s="51">
        <f t="shared" si="1"/>
        <v>0</v>
      </c>
      <c r="X11" s="88">
        <f t="shared" si="2"/>
        <v>0</v>
      </c>
    </row>
    <row r="12" spans="2:24" s="5" customFormat="1" ht="51" customHeight="1">
      <c r="B12" s="89">
        <v>2</v>
      </c>
      <c r="C12" s="89" t="s">
        <v>89</v>
      </c>
      <c r="D12" s="89" t="s">
        <v>79</v>
      </c>
      <c r="E12" s="126"/>
      <c r="F12" s="126" t="s">
        <v>23</v>
      </c>
      <c r="G12" s="126" t="s">
        <v>24</v>
      </c>
      <c r="H12" s="126" t="s">
        <v>29</v>
      </c>
      <c r="I12" s="58">
        <v>25</v>
      </c>
      <c r="J12" s="58">
        <v>25</v>
      </c>
      <c r="K12" s="58">
        <v>25</v>
      </c>
      <c r="L12" s="58">
        <v>25</v>
      </c>
      <c r="M12" s="58">
        <v>25</v>
      </c>
      <c r="N12" s="58">
        <v>25</v>
      </c>
      <c r="O12" s="58">
        <v>25</v>
      </c>
      <c r="P12" s="58">
        <v>25</v>
      </c>
      <c r="Q12" s="58">
        <v>29</v>
      </c>
      <c r="R12" s="58">
        <v>36</v>
      </c>
      <c r="S12" s="58">
        <v>37</v>
      </c>
      <c r="T12" s="58">
        <v>33</v>
      </c>
      <c r="U12" s="45">
        <v>27</v>
      </c>
      <c r="V12" s="53">
        <f t="shared" ref="V12:V25" si="3">SUM(I12:T12)/12</f>
        <v>27.916666666666668</v>
      </c>
      <c r="W12" s="52">
        <f t="shared" ref="W12:W25" si="4">V12-U12</f>
        <v>0.91666666666666785</v>
      </c>
      <c r="X12" s="52">
        <f t="shared" ref="X12:X25" si="5">V12/U12*100-100</f>
        <v>3.3950617283950777</v>
      </c>
    </row>
    <row r="13" spans="2:24" s="5" customFormat="1" ht="12.75">
      <c r="B13" s="91"/>
      <c r="C13" s="91"/>
      <c r="D13" s="91"/>
      <c r="E13" s="127"/>
      <c r="F13" s="127"/>
      <c r="G13" s="127"/>
      <c r="H13" s="127"/>
      <c r="I13" s="78">
        <f>I12*1404</f>
        <v>35100</v>
      </c>
      <c r="J13" s="78">
        <f t="shared" ref="J13:T13" si="6">J12*1404</f>
        <v>35100</v>
      </c>
      <c r="K13" s="78">
        <f t="shared" si="6"/>
        <v>35100</v>
      </c>
      <c r="L13" s="78">
        <f t="shared" si="6"/>
        <v>35100</v>
      </c>
      <c r="M13" s="78">
        <f t="shared" si="6"/>
        <v>35100</v>
      </c>
      <c r="N13" s="78">
        <f t="shared" si="6"/>
        <v>35100</v>
      </c>
      <c r="O13" s="78">
        <f t="shared" si="6"/>
        <v>35100</v>
      </c>
      <c r="P13" s="78">
        <f t="shared" si="6"/>
        <v>35100</v>
      </c>
      <c r="Q13" s="78">
        <f t="shared" si="6"/>
        <v>40716</v>
      </c>
      <c r="R13" s="78">
        <f t="shared" si="6"/>
        <v>50544</v>
      </c>
      <c r="S13" s="78">
        <f t="shared" si="6"/>
        <v>51948</v>
      </c>
      <c r="T13" s="78">
        <f t="shared" si="6"/>
        <v>46332</v>
      </c>
      <c r="U13" s="45">
        <v>37908</v>
      </c>
      <c r="V13" s="53">
        <f t="shared" si="3"/>
        <v>39195</v>
      </c>
      <c r="W13" s="52">
        <f t="shared" si="4"/>
        <v>1287</v>
      </c>
      <c r="X13" s="52">
        <f t="shared" si="5"/>
        <v>3.3950617283950493</v>
      </c>
    </row>
    <row r="14" spans="2:24" ht="21" customHeight="1">
      <c r="B14" s="110">
        <v>3</v>
      </c>
      <c r="C14" s="110" t="s">
        <v>69</v>
      </c>
      <c r="D14" s="107" t="s">
        <v>25</v>
      </c>
      <c r="E14" s="99" t="s">
        <v>83</v>
      </c>
      <c r="F14" s="99" t="s">
        <v>26</v>
      </c>
      <c r="G14" s="99" t="s">
        <v>24</v>
      </c>
      <c r="H14" s="99">
        <v>2</v>
      </c>
      <c r="I14" s="69">
        <v>27</v>
      </c>
      <c r="J14" s="69">
        <v>27</v>
      </c>
      <c r="K14" s="69">
        <v>27</v>
      </c>
      <c r="L14" s="69">
        <v>27</v>
      </c>
      <c r="M14" s="69">
        <v>27</v>
      </c>
      <c r="N14" s="69">
        <v>27</v>
      </c>
      <c r="O14" s="69">
        <v>27</v>
      </c>
      <c r="P14" s="69">
        <v>27</v>
      </c>
      <c r="Q14" s="70">
        <v>21</v>
      </c>
      <c r="R14" s="70">
        <v>21</v>
      </c>
      <c r="S14" s="70">
        <v>21</v>
      </c>
      <c r="T14" s="70">
        <v>21</v>
      </c>
      <c r="U14" s="46">
        <v>25</v>
      </c>
      <c r="V14" s="53">
        <f t="shared" si="3"/>
        <v>25</v>
      </c>
      <c r="W14" s="52">
        <f t="shared" si="4"/>
        <v>0</v>
      </c>
      <c r="X14" s="52">
        <f t="shared" si="5"/>
        <v>0</v>
      </c>
    </row>
    <row r="15" spans="2:24" ht="21.75" customHeight="1">
      <c r="B15" s="111"/>
      <c r="C15" s="111"/>
      <c r="D15" s="108"/>
      <c r="E15" s="104"/>
      <c r="F15" s="104"/>
      <c r="G15" s="104"/>
      <c r="H15" s="104"/>
      <c r="I15" s="55">
        <f>I14*1404</f>
        <v>37908</v>
      </c>
      <c r="J15" s="55">
        <f t="shared" ref="J15:T15" si="7">J14*1404</f>
        <v>37908</v>
      </c>
      <c r="K15" s="55">
        <f t="shared" si="7"/>
        <v>37908</v>
      </c>
      <c r="L15" s="55">
        <f t="shared" si="7"/>
        <v>37908</v>
      </c>
      <c r="M15" s="55">
        <f t="shared" si="7"/>
        <v>37908</v>
      </c>
      <c r="N15" s="55">
        <f t="shared" si="7"/>
        <v>37908</v>
      </c>
      <c r="O15" s="55">
        <f t="shared" si="7"/>
        <v>37908</v>
      </c>
      <c r="P15" s="55">
        <f t="shared" si="7"/>
        <v>37908</v>
      </c>
      <c r="Q15" s="55">
        <f t="shared" si="7"/>
        <v>29484</v>
      </c>
      <c r="R15" s="55">
        <f t="shared" si="7"/>
        <v>29484</v>
      </c>
      <c r="S15" s="55">
        <f t="shared" si="7"/>
        <v>29484</v>
      </c>
      <c r="T15" s="55">
        <f t="shared" si="7"/>
        <v>29484</v>
      </c>
      <c r="U15" s="46">
        <v>36504</v>
      </c>
      <c r="V15" s="53">
        <f t="shared" si="3"/>
        <v>35100</v>
      </c>
      <c r="W15" s="52">
        <f t="shared" si="4"/>
        <v>-1404</v>
      </c>
      <c r="X15" s="52">
        <f t="shared" si="5"/>
        <v>-3.8461538461538396</v>
      </c>
    </row>
    <row r="16" spans="2:24" ht="21.75" customHeight="1">
      <c r="B16" s="111"/>
      <c r="C16" s="111"/>
      <c r="D16" s="108"/>
      <c r="E16" s="99" t="s">
        <v>70</v>
      </c>
      <c r="F16" s="99" t="s">
        <v>26</v>
      </c>
      <c r="G16" s="99" t="s">
        <v>24</v>
      </c>
      <c r="H16" s="99">
        <v>2</v>
      </c>
      <c r="I16" s="69">
        <v>9</v>
      </c>
      <c r="J16" s="69">
        <v>9</v>
      </c>
      <c r="K16" s="69">
        <v>9</v>
      </c>
      <c r="L16" s="69">
        <v>9</v>
      </c>
      <c r="M16" s="69">
        <v>9</v>
      </c>
      <c r="N16" s="69">
        <v>9</v>
      </c>
      <c r="O16" s="69">
        <v>9</v>
      </c>
      <c r="P16" s="69">
        <v>9</v>
      </c>
      <c r="Q16" s="70">
        <v>4</v>
      </c>
      <c r="R16" s="70">
        <v>4</v>
      </c>
      <c r="S16" s="70">
        <v>4</v>
      </c>
      <c r="T16" s="70">
        <v>4</v>
      </c>
      <c r="U16" s="46">
        <v>8</v>
      </c>
      <c r="V16" s="53">
        <f t="shared" si="3"/>
        <v>7.333333333333333</v>
      </c>
      <c r="W16" s="52">
        <f t="shared" si="4"/>
        <v>-0.66666666666666696</v>
      </c>
      <c r="X16" s="52">
        <f t="shared" si="5"/>
        <v>-8.3333333333333428</v>
      </c>
    </row>
    <row r="17" spans="2:24" ht="21.75" customHeight="1" thickBot="1">
      <c r="B17" s="111"/>
      <c r="C17" s="111"/>
      <c r="D17" s="108"/>
      <c r="E17" s="100"/>
      <c r="F17" s="100"/>
      <c r="G17" s="100"/>
      <c r="H17" s="100"/>
      <c r="I17" s="57">
        <f>I16*1404</f>
        <v>12636</v>
      </c>
      <c r="J17" s="57">
        <f t="shared" ref="J17:T17" si="8">J16*1404</f>
        <v>12636</v>
      </c>
      <c r="K17" s="57">
        <f t="shared" si="8"/>
        <v>12636</v>
      </c>
      <c r="L17" s="57">
        <f t="shared" si="8"/>
        <v>12636</v>
      </c>
      <c r="M17" s="57">
        <f t="shared" si="8"/>
        <v>12636</v>
      </c>
      <c r="N17" s="57">
        <f t="shared" si="8"/>
        <v>12636</v>
      </c>
      <c r="O17" s="57">
        <f t="shared" si="8"/>
        <v>12636</v>
      </c>
      <c r="P17" s="57">
        <f t="shared" si="8"/>
        <v>12636</v>
      </c>
      <c r="Q17" s="57">
        <f t="shared" si="8"/>
        <v>5616</v>
      </c>
      <c r="R17" s="57">
        <f t="shared" si="8"/>
        <v>5616</v>
      </c>
      <c r="S17" s="57">
        <f t="shared" si="8"/>
        <v>5616</v>
      </c>
      <c r="T17" s="57">
        <f t="shared" si="8"/>
        <v>5616</v>
      </c>
      <c r="U17" s="58">
        <v>9828</v>
      </c>
      <c r="V17" s="53">
        <f t="shared" si="3"/>
        <v>10296</v>
      </c>
      <c r="W17" s="52">
        <f t="shared" si="4"/>
        <v>468</v>
      </c>
      <c r="X17" s="52">
        <f t="shared" si="5"/>
        <v>4.7619047619047734</v>
      </c>
    </row>
    <row r="18" spans="2:24" ht="21.75" customHeight="1">
      <c r="B18" s="111"/>
      <c r="C18" s="111"/>
      <c r="D18" s="108"/>
      <c r="E18" s="122" t="s">
        <v>77</v>
      </c>
      <c r="F18" s="123"/>
      <c r="G18" s="105" t="s">
        <v>24</v>
      </c>
      <c r="H18" s="105">
        <v>2</v>
      </c>
      <c r="I18" s="71">
        <f>SUM(I14,I16)</f>
        <v>36</v>
      </c>
      <c r="J18" s="71">
        <f t="shared" ref="J18:T18" si="9">SUM(J14,J16)</f>
        <v>36</v>
      </c>
      <c r="K18" s="71">
        <f t="shared" si="9"/>
        <v>36</v>
      </c>
      <c r="L18" s="71">
        <f t="shared" si="9"/>
        <v>36</v>
      </c>
      <c r="M18" s="71">
        <f t="shared" si="9"/>
        <v>36</v>
      </c>
      <c r="N18" s="71">
        <f t="shared" si="9"/>
        <v>36</v>
      </c>
      <c r="O18" s="71">
        <f t="shared" si="9"/>
        <v>36</v>
      </c>
      <c r="P18" s="71">
        <f t="shared" si="9"/>
        <v>36</v>
      </c>
      <c r="Q18" s="71">
        <f t="shared" si="9"/>
        <v>25</v>
      </c>
      <c r="R18" s="71">
        <f t="shared" si="9"/>
        <v>25</v>
      </c>
      <c r="S18" s="71">
        <f t="shared" si="9"/>
        <v>25</v>
      </c>
      <c r="T18" s="71">
        <f t="shared" si="9"/>
        <v>25</v>
      </c>
      <c r="U18" s="67">
        <v>36</v>
      </c>
      <c r="V18" s="53">
        <f t="shared" si="3"/>
        <v>32.333333333333336</v>
      </c>
      <c r="W18" s="52">
        <f t="shared" si="4"/>
        <v>-3.6666666666666643</v>
      </c>
      <c r="X18" s="52">
        <f t="shared" si="5"/>
        <v>-10.185185185185176</v>
      </c>
    </row>
    <row r="19" spans="2:24" ht="21.75" customHeight="1" thickBot="1">
      <c r="B19" s="111"/>
      <c r="C19" s="111"/>
      <c r="D19" s="108"/>
      <c r="E19" s="124"/>
      <c r="F19" s="125"/>
      <c r="G19" s="106"/>
      <c r="H19" s="106"/>
      <c r="I19" s="63">
        <f>SUM(I15,I17)</f>
        <v>50544</v>
      </c>
      <c r="J19" s="63">
        <f t="shared" ref="J19:T19" si="10">SUM(J15,J17)</f>
        <v>50544</v>
      </c>
      <c r="K19" s="63">
        <f t="shared" si="10"/>
        <v>50544</v>
      </c>
      <c r="L19" s="63">
        <f t="shared" si="10"/>
        <v>50544</v>
      </c>
      <c r="M19" s="63">
        <f t="shared" si="10"/>
        <v>50544</v>
      </c>
      <c r="N19" s="63">
        <f t="shared" si="10"/>
        <v>50544</v>
      </c>
      <c r="O19" s="63">
        <f t="shared" si="10"/>
        <v>50544</v>
      </c>
      <c r="P19" s="63">
        <f t="shared" si="10"/>
        <v>50544</v>
      </c>
      <c r="Q19" s="63">
        <f t="shared" si="10"/>
        <v>35100</v>
      </c>
      <c r="R19" s="63">
        <f t="shared" si="10"/>
        <v>35100</v>
      </c>
      <c r="S19" s="63">
        <f t="shared" si="10"/>
        <v>35100</v>
      </c>
      <c r="T19" s="63">
        <f t="shared" si="10"/>
        <v>35100</v>
      </c>
      <c r="U19" s="68">
        <v>46332</v>
      </c>
      <c r="V19" s="53">
        <f t="shared" si="3"/>
        <v>45396</v>
      </c>
      <c r="W19" s="52">
        <f t="shared" si="4"/>
        <v>-936</v>
      </c>
      <c r="X19" s="52">
        <f t="shared" si="5"/>
        <v>-2.0202020202020208</v>
      </c>
    </row>
    <row r="20" spans="2:24" ht="25.5" customHeight="1">
      <c r="B20" s="111"/>
      <c r="C20" s="111"/>
      <c r="D20" s="108"/>
      <c r="E20" s="97" t="s">
        <v>68</v>
      </c>
      <c r="F20" s="97" t="s">
        <v>23</v>
      </c>
      <c r="G20" s="97" t="s">
        <v>24</v>
      </c>
      <c r="H20" s="97">
        <v>2</v>
      </c>
      <c r="I20" s="72">
        <v>20</v>
      </c>
      <c r="J20" s="72">
        <v>19</v>
      </c>
      <c r="K20" s="72">
        <v>19</v>
      </c>
      <c r="L20" s="72">
        <v>19</v>
      </c>
      <c r="M20" s="72">
        <v>19</v>
      </c>
      <c r="N20" s="72">
        <v>19</v>
      </c>
      <c r="O20" s="72">
        <v>19</v>
      </c>
      <c r="P20" s="72">
        <v>19</v>
      </c>
      <c r="Q20" s="83">
        <v>0</v>
      </c>
      <c r="R20" s="83">
        <v>0</v>
      </c>
      <c r="S20" s="83">
        <v>0</v>
      </c>
      <c r="T20" s="83">
        <v>0</v>
      </c>
      <c r="U20" s="66">
        <v>13</v>
      </c>
      <c r="V20" s="53">
        <f t="shared" si="3"/>
        <v>12.75</v>
      </c>
      <c r="W20" s="52">
        <f t="shared" si="4"/>
        <v>-0.25</v>
      </c>
      <c r="X20" s="52">
        <f t="shared" si="5"/>
        <v>-1.923076923076934</v>
      </c>
    </row>
    <row r="21" spans="2:24" ht="48" customHeight="1" thickBot="1">
      <c r="B21" s="111"/>
      <c r="C21" s="111"/>
      <c r="D21" s="108"/>
      <c r="E21" s="98"/>
      <c r="F21" s="98"/>
      <c r="G21" s="98"/>
      <c r="H21" s="98"/>
      <c r="I21" s="73">
        <f>I20*1404</f>
        <v>28080</v>
      </c>
      <c r="J21" s="73">
        <f t="shared" ref="J21:T21" si="11">J20*1404</f>
        <v>26676</v>
      </c>
      <c r="K21" s="73">
        <f t="shared" si="11"/>
        <v>26676</v>
      </c>
      <c r="L21" s="73">
        <f t="shared" si="11"/>
        <v>26676</v>
      </c>
      <c r="M21" s="73">
        <f t="shared" si="11"/>
        <v>26676</v>
      </c>
      <c r="N21" s="73">
        <f t="shared" si="11"/>
        <v>26676</v>
      </c>
      <c r="O21" s="73">
        <f t="shared" si="11"/>
        <v>26676</v>
      </c>
      <c r="P21" s="73">
        <f t="shared" si="11"/>
        <v>26676</v>
      </c>
      <c r="Q21" s="73">
        <f t="shared" si="11"/>
        <v>0</v>
      </c>
      <c r="R21" s="73">
        <f t="shared" si="11"/>
        <v>0</v>
      </c>
      <c r="S21" s="73">
        <f t="shared" si="11"/>
        <v>0</v>
      </c>
      <c r="T21" s="73">
        <f t="shared" si="11"/>
        <v>0</v>
      </c>
      <c r="U21" s="68">
        <v>18252</v>
      </c>
      <c r="V21" s="53">
        <f t="shared" si="3"/>
        <v>17901</v>
      </c>
      <c r="W21" s="52">
        <f t="shared" si="4"/>
        <v>-351</v>
      </c>
      <c r="X21" s="52">
        <f t="shared" si="5"/>
        <v>-1.923076923076934</v>
      </c>
    </row>
    <row r="22" spans="2:24" ht="36.75" customHeight="1">
      <c r="B22" s="111"/>
      <c r="C22" s="111"/>
      <c r="D22" s="108"/>
      <c r="E22" s="116" t="s">
        <v>80</v>
      </c>
      <c r="F22" s="97" t="s">
        <v>23</v>
      </c>
      <c r="G22" s="97" t="s">
        <v>24</v>
      </c>
      <c r="H22" s="97">
        <v>1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4">
        <v>0</v>
      </c>
      <c r="R22" s="74">
        <v>0</v>
      </c>
      <c r="S22" s="74">
        <v>0</v>
      </c>
      <c r="T22" s="74">
        <v>0</v>
      </c>
      <c r="U22" s="46">
        <v>0</v>
      </c>
      <c r="V22" s="53">
        <f t="shared" si="3"/>
        <v>0</v>
      </c>
      <c r="W22" s="52">
        <f t="shared" si="4"/>
        <v>0</v>
      </c>
      <c r="X22" s="52" t="e">
        <f t="shared" si="5"/>
        <v>#DIV/0!</v>
      </c>
    </row>
    <row r="23" spans="2:24" ht="34.5" customHeight="1" thickBot="1">
      <c r="B23" s="111"/>
      <c r="C23" s="111"/>
      <c r="D23" s="108"/>
      <c r="E23" s="98"/>
      <c r="F23" s="98"/>
      <c r="G23" s="98"/>
      <c r="H23" s="98"/>
      <c r="I23" s="73">
        <f>I22*1404</f>
        <v>0</v>
      </c>
      <c r="J23" s="73">
        <f t="shared" ref="J23:T23" si="12">J22*1404</f>
        <v>0</v>
      </c>
      <c r="K23" s="73">
        <f t="shared" si="12"/>
        <v>0</v>
      </c>
      <c r="L23" s="73">
        <f t="shared" si="12"/>
        <v>0</v>
      </c>
      <c r="M23" s="73">
        <f t="shared" si="12"/>
        <v>0</v>
      </c>
      <c r="N23" s="73">
        <f t="shared" si="12"/>
        <v>0</v>
      </c>
      <c r="O23" s="73">
        <f t="shared" si="12"/>
        <v>0</v>
      </c>
      <c r="P23" s="73">
        <f t="shared" si="12"/>
        <v>0</v>
      </c>
      <c r="Q23" s="73">
        <f t="shared" si="12"/>
        <v>0</v>
      </c>
      <c r="R23" s="73">
        <f t="shared" si="12"/>
        <v>0</v>
      </c>
      <c r="S23" s="73">
        <f t="shared" si="12"/>
        <v>0</v>
      </c>
      <c r="T23" s="73">
        <f t="shared" si="12"/>
        <v>0</v>
      </c>
      <c r="U23" s="46">
        <v>0</v>
      </c>
      <c r="V23" s="53">
        <f t="shared" si="3"/>
        <v>0</v>
      </c>
      <c r="W23" s="52">
        <f t="shared" si="4"/>
        <v>0</v>
      </c>
      <c r="X23" s="52" t="e">
        <f t="shared" si="5"/>
        <v>#DIV/0!</v>
      </c>
    </row>
    <row r="24" spans="2:24" ht="34.5" customHeight="1">
      <c r="B24" s="111"/>
      <c r="C24" s="111"/>
      <c r="D24" s="108"/>
      <c r="E24" s="118" t="s">
        <v>78</v>
      </c>
      <c r="F24" s="119"/>
      <c r="G24" s="113" t="s">
        <v>24</v>
      </c>
      <c r="H24" s="113">
        <v>2</v>
      </c>
      <c r="I24" s="75">
        <f>I20+I22</f>
        <v>20</v>
      </c>
      <c r="J24" s="75">
        <f t="shared" ref="J24:T24" si="13">J20+J22</f>
        <v>19</v>
      </c>
      <c r="K24" s="75">
        <f t="shared" si="13"/>
        <v>19</v>
      </c>
      <c r="L24" s="75">
        <f t="shared" si="13"/>
        <v>19</v>
      </c>
      <c r="M24" s="75">
        <f t="shared" si="13"/>
        <v>19</v>
      </c>
      <c r="N24" s="75">
        <f t="shared" si="13"/>
        <v>19</v>
      </c>
      <c r="O24" s="75">
        <f t="shared" si="13"/>
        <v>19</v>
      </c>
      <c r="P24" s="75">
        <f t="shared" si="13"/>
        <v>19</v>
      </c>
      <c r="Q24" s="75">
        <f t="shared" si="13"/>
        <v>0</v>
      </c>
      <c r="R24" s="75">
        <f t="shared" si="13"/>
        <v>0</v>
      </c>
      <c r="S24" s="75">
        <f t="shared" si="13"/>
        <v>0</v>
      </c>
      <c r="T24" s="75">
        <f t="shared" si="13"/>
        <v>0</v>
      </c>
      <c r="U24" s="67">
        <v>13</v>
      </c>
      <c r="V24" s="53">
        <f t="shared" si="3"/>
        <v>12.75</v>
      </c>
      <c r="W24" s="52">
        <f t="shared" si="4"/>
        <v>-0.25</v>
      </c>
      <c r="X24" s="52">
        <f t="shared" si="5"/>
        <v>-1.923076923076934</v>
      </c>
    </row>
    <row r="25" spans="2:24" ht="34.5" customHeight="1" thickBot="1">
      <c r="B25" s="112"/>
      <c r="C25" s="112"/>
      <c r="D25" s="109"/>
      <c r="E25" s="120"/>
      <c r="F25" s="121"/>
      <c r="G25" s="114"/>
      <c r="H25" s="114"/>
      <c r="I25" s="76">
        <f t="shared" ref="I25:T25" si="14">SUM(I21,I23)</f>
        <v>28080</v>
      </c>
      <c r="J25" s="76">
        <f t="shared" si="14"/>
        <v>26676</v>
      </c>
      <c r="K25" s="76">
        <f t="shared" si="14"/>
        <v>26676</v>
      </c>
      <c r="L25" s="76">
        <f t="shared" si="14"/>
        <v>26676</v>
      </c>
      <c r="M25" s="76">
        <f t="shared" si="14"/>
        <v>26676</v>
      </c>
      <c r="N25" s="76">
        <f t="shared" si="14"/>
        <v>26676</v>
      </c>
      <c r="O25" s="76">
        <f t="shared" si="14"/>
        <v>26676</v>
      </c>
      <c r="P25" s="76">
        <f t="shared" si="14"/>
        <v>26676</v>
      </c>
      <c r="Q25" s="76">
        <f t="shared" si="14"/>
        <v>0</v>
      </c>
      <c r="R25" s="76">
        <f t="shared" si="14"/>
        <v>0</v>
      </c>
      <c r="S25" s="76">
        <f t="shared" si="14"/>
        <v>0</v>
      </c>
      <c r="T25" s="77">
        <f t="shared" si="14"/>
        <v>0</v>
      </c>
      <c r="U25" s="68">
        <v>18252</v>
      </c>
      <c r="V25" s="53">
        <f t="shared" si="3"/>
        <v>17901</v>
      </c>
      <c r="W25" s="52">
        <f t="shared" si="4"/>
        <v>-351</v>
      </c>
      <c r="X25" s="52">
        <f t="shared" si="5"/>
        <v>-1.923076923076934</v>
      </c>
    </row>
    <row r="26" spans="2:24" ht="226.5" customHeight="1">
      <c r="B26" s="10">
        <v>4</v>
      </c>
      <c r="C26" s="23" t="s">
        <v>71</v>
      </c>
      <c r="D26" s="29" t="s">
        <v>33</v>
      </c>
      <c r="E26" s="64" t="s">
        <v>28</v>
      </c>
      <c r="F26" s="64" t="s">
        <v>23</v>
      </c>
      <c r="G26" s="64" t="s">
        <v>24</v>
      </c>
      <c r="H26" s="54" t="s">
        <v>29</v>
      </c>
      <c r="I26" s="59">
        <v>60</v>
      </c>
      <c r="J26" s="65">
        <v>59</v>
      </c>
      <c r="K26" s="65">
        <v>59</v>
      </c>
      <c r="L26" s="60">
        <v>59</v>
      </c>
      <c r="M26" s="60">
        <v>59</v>
      </c>
      <c r="N26" s="60">
        <v>59</v>
      </c>
      <c r="O26" s="60">
        <v>59</v>
      </c>
      <c r="P26" s="60">
        <v>59</v>
      </c>
      <c r="Q26" s="60">
        <v>76</v>
      </c>
      <c r="R26" s="60">
        <v>76</v>
      </c>
      <c r="S26" s="60">
        <v>76</v>
      </c>
      <c r="T26" s="60">
        <v>74</v>
      </c>
      <c r="U26" s="66">
        <v>65</v>
      </c>
      <c r="V26" s="61">
        <f t="shared" ref="V26:V50" si="15">SUM(I26:T26)/12</f>
        <v>64.583333333333329</v>
      </c>
      <c r="W26" s="62">
        <f t="shared" ref="W26:W50" si="16">V26-U26</f>
        <v>-0.4166666666666714</v>
      </c>
      <c r="X26" s="62">
        <f t="shared" ref="X26:X50" si="17">V26/U26*100-100</f>
        <v>-0.64102564102564941</v>
      </c>
    </row>
    <row r="27" spans="2:24" ht="204" customHeight="1">
      <c r="B27" s="10">
        <v>5</v>
      </c>
      <c r="C27" s="23" t="s">
        <v>71</v>
      </c>
      <c r="D27" s="42" t="s">
        <v>30</v>
      </c>
      <c r="E27" s="43" t="s">
        <v>31</v>
      </c>
      <c r="F27" s="43" t="s">
        <v>23</v>
      </c>
      <c r="G27" s="2" t="s">
        <v>32</v>
      </c>
      <c r="H27" s="2" t="s">
        <v>29</v>
      </c>
      <c r="I27" s="7">
        <v>32</v>
      </c>
      <c r="J27" s="7">
        <v>32</v>
      </c>
      <c r="K27" s="7">
        <v>31</v>
      </c>
      <c r="L27" s="7">
        <v>31</v>
      </c>
      <c r="M27" s="7">
        <v>31</v>
      </c>
      <c r="N27" s="7">
        <v>31</v>
      </c>
      <c r="O27" s="7">
        <v>31</v>
      </c>
      <c r="P27" s="7">
        <v>31</v>
      </c>
      <c r="Q27" s="49">
        <v>37</v>
      </c>
      <c r="R27" s="4">
        <v>38</v>
      </c>
      <c r="S27" s="4">
        <v>38</v>
      </c>
      <c r="T27" s="49">
        <v>38</v>
      </c>
      <c r="U27" s="46">
        <v>33</v>
      </c>
      <c r="V27" s="53">
        <f t="shared" si="15"/>
        <v>33.416666666666664</v>
      </c>
      <c r="W27" s="52">
        <f t="shared" si="16"/>
        <v>0.4166666666666643</v>
      </c>
      <c r="X27" s="52">
        <f t="shared" si="17"/>
        <v>1.2626262626262559</v>
      </c>
    </row>
    <row r="28" spans="2:24" ht="219" customHeight="1">
      <c r="B28" s="10">
        <v>6</v>
      </c>
      <c r="C28" s="23" t="s">
        <v>71</v>
      </c>
      <c r="D28" s="44" t="s">
        <v>33</v>
      </c>
      <c r="E28" s="43" t="s">
        <v>34</v>
      </c>
      <c r="F28" s="43" t="s">
        <v>23</v>
      </c>
      <c r="G28" s="2" t="s">
        <v>32</v>
      </c>
      <c r="H28" s="2" t="s">
        <v>35</v>
      </c>
      <c r="I28" s="3">
        <v>63</v>
      </c>
      <c r="J28" s="3">
        <v>63</v>
      </c>
      <c r="K28" s="3">
        <v>63</v>
      </c>
      <c r="L28" s="3">
        <v>63</v>
      </c>
      <c r="M28" s="3">
        <v>63</v>
      </c>
      <c r="N28" s="3">
        <v>63</v>
      </c>
      <c r="O28" s="3">
        <v>63</v>
      </c>
      <c r="P28" s="3">
        <v>63</v>
      </c>
      <c r="Q28" s="4">
        <v>74</v>
      </c>
      <c r="R28" s="4">
        <v>69</v>
      </c>
      <c r="S28" s="4">
        <v>69</v>
      </c>
      <c r="T28" s="4">
        <v>66</v>
      </c>
      <c r="U28" s="46">
        <v>67</v>
      </c>
      <c r="V28" s="53">
        <f t="shared" si="15"/>
        <v>65.166666666666671</v>
      </c>
      <c r="W28" s="52">
        <f t="shared" si="16"/>
        <v>-1.8333333333333286</v>
      </c>
      <c r="X28" s="52">
        <f t="shared" si="17"/>
        <v>-2.7363184079601979</v>
      </c>
    </row>
    <row r="29" spans="2:24" ht="219" customHeight="1">
      <c r="B29" s="10">
        <v>7</v>
      </c>
      <c r="C29" s="23" t="s">
        <v>71</v>
      </c>
      <c r="D29" s="29" t="s">
        <v>36</v>
      </c>
      <c r="E29" s="23" t="s">
        <v>37</v>
      </c>
      <c r="F29" s="43" t="s">
        <v>23</v>
      </c>
      <c r="G29" s="2" t="s">
        <v>32</v>
      </c>
      <c r="H29" s="31" t="s">
        <v>38</v>
      </c>
      <c r="I29" s="3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6">
        <f t="shared" ref="U29" si="18">AVERAGE(I29:T29)</f>
        <v>0</v>
      </c>
      <c r="V29" s="53">
        <f t="shared" si="15"/>
        <v>0</v>
      </c>
      <c r="W29" s="52">
        <f t="shared" si="16"/>
        <v>0</v>
      </c>
      <c r="X29" s="52" t="e">
        <f t="shared" si="17"/>
        <v>#DIV/0!</v>
      </c>
    </row>
    <row r="30" spans="2:24" ht="201" customHeight="1">
      <c r="B30" s="10">
        <v>8</v>
      </c>
      <c r="C30" s="23" t="s">
        <v>71</v>
      </c>
      <c r="D30" s="30" t="s">
        <v>30</v>
      </c>
      <c r="E30" s="23" t="s">
        <v>37</v>
      </c>
      <c r="F30" s="2" t="s">
        <v>23</v>
      </c>
      <c r="G30" s="2" t="s">
        <v>32</v>
      </c>
      <c r="H30" s="31" t="s">
        <v>38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46">
        <v>0</v>
      </c>
      <c r="V30" s="53">
        <f t="shared" si="15"/>
        <v>0</v>
      </c>
      <c r="W30" s="52">
        <f t="shared" si="16"/>
        <v>0</v>
      </c>
      <c r="X30" s="52" t="e">
        <f t="shared" si="17"/>
        <v>#DIV/0!</v>
      </c>
    </row>
    <row r="31" spans="2:24" ht="217.5" customHeight="1">
      <c r="B31" s="10">
        <v>9</v>
      </c>
      <c r="C31" s="23" t="s">
        <v>71</v>
      </c>
      <c r="D31" s="30" t="s">
        <v>39</v>
      </c>
      <c r="E31" s="23" t="s">
        <v>40</v>
      </c>
      <c r="F31" s="2" t="s">
        <v>23</v>
      </c>
      <c r="G31" s="2" t="s">
        <v>32</v>
      </c>
      <c r="H31" s="31" t="s">
        <v>38</v>
      </c>
      <c r="I31" s="3">
        <v>90</v>
      </c>
      <c r="J31" s="3">
        <v>90</v>
      </c>
      <c r="K31" s="3">
        <v>90</v>
      </c>
      <c r="L31" s="3">
        <v>90</v>
      </c>
      <c r="M31" s="3">
        <v>90</v>
      </c>
      <c r="N31" s="3">
        <v>89</v>
      </c>
      <c r="O31" s="3">
        <v>89</v>
      </c>
      <c r="P31" s="3">
        <v>89</v>
      </c>
      <c r="Q31" s="3">
        <v>92</v>
      </c>
      <c r="R31" s="3">
        <v>91</v>
      </c>
      <c r="S31" s="3">
        <v>91</v>
      </c>
      <c r="T31" s="3">
        <v>88</v>
      </c>
      <c r="U31" s="46">
        <v>90</v>
      </c>
      <c r="V31" s="53">
        <f t="shared" si="15"/>
        <v>89.916666666666671</v>
      </c>
      <c r="W31" s="52">
        <f t="shared" si="16"/>
        <v>-8.3333333333328596E-2</v>
      </c>
      <c r="X31" s="52">
        <f t="shared" si="17"/>
        <v>-9.2592592592595224E-2</v>
      </c>
    </row>
    <row r="32" spans="2:24" ht="221.25" customHeight="1">
      <c r="B32" s="10">
        <v>10</v>
      </c>
      <c r="C32" s="23" t="s">
        <v>71</v>
      </c>
      <c r="D32" s="30" t="s">
        <v>39</v>
      </c>
      <c r="E32" s="23" t="s">
        <v>41</v>
      </c>
      <c r="F32" s="2" t="s">
        <v>23</v>
      </c>
      <c r="G32" s="2" t="s">
        <v>32</v>
      </c>
      <c r="H32" s="2" t="s">
        <v>42</v>
      </c>
      <c r="I32" s="3">
        <v>88</v>
      </c>
      <c r="J32" s="3">
        <v>88</v>
      </c>
      <c r="K32" s="3">
        <v>87</v>
      </c>
      <c r="L32" s="3">
        <v>87</v>
      </c>
      <c r="M32" s="3">
        <v>87</v>
      </c>
      <c r="N32" s="3">
        <v>87</v>
      </c>
      <c r="O32" s="3">
        <v>87</v>
      </c>
      <c r="P32" s="3">
        <v>87</v>
      </c>
      <c r="Q32" s="4">
        <v>92</v>
      </c>
      <c r="R32" s="4">
        <v>92</v>
      </c>
      <c r="S32" s="4">
        <v>92</v>
      </c>
      <c r="T32" s="4">
        <v>92</v>
      </c>
      <c r="U32" s="46">
        <v>93</v>
      </c>
      <c r="V32" s="53">
        <f t="shared" si="15"/>
        <v>88.833333333333329</v>
      </c>
      <c r="W32" s="52">
        <f t="shared" si="16"/>
        <v>-4.1666666666666714</v>
      </c>
      <c r="X32" s="52">
        <f t="shared" si="17"/>
        <v>-4.4802867383512535</v>
      </c>
    </row>
    <row r="33" spans="2:24" ht="204.75" customHeight="1">
      <c r="B33" s="10">
        <v>11</v>
      </c>
      <c r="C33" s="23" t="s">
        <v>71</v>
      </c>
      <c r="D33" s="32" t="s">
        <v>36</v>
      </c>
      <c r="E33" s="23" t="s">
        <v>31</v>
      </c>
      <c r="F33" s="2" t="s">
        <v>23</v>
      </c>
      <c r="G33" s="31" t="s">
        <v>43</v>
      </c>
      <c r="H33" s="2" t="s">
        <v>35</v>
      </c>
      <c r="I33" s="3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6">
        <v>0</v>
      </c>
      <c r="V33" s="53">
        <f t="shared" si="15"/>
        <v>0</v>
      </c>
      <c r="W33" s="52">
        <f t="shared" si="16"/>
        <v>0</v>
      </c>
      <c r="X33" s="52" t="e">
        <f t="shared" si="17"/>
        <v>#DIV/0!</v>
      </c>
    </row>
    <row r="34" spans="2:24" ht="254.25" customHeight="1">
      <c r="B34" s="10">
        <v>12</v>
      </c>
      <c r="C34" s="23" t="s">
        <v>71</v>
      </c>
      <c r="D34" s="33" t="s">
        <v>44</v>
      </c>
      <c r="E34" s="79" t="s">
        <v>34</v>
      </c>
      <c r="F34" s="31" t="s">
        <v>23</v>
      </c>
      <c r="G34" s="34" t="s">
        <v>43</v>
      </c>
      <c r="H34" s="2" t="s">
        <v>35</v>
      </c>
      <c r="I34" s="3">
        <v>56</v>
      </c>
      <c r="J34" s="3">
        <v>56</v>
      </c>
      <c r="K34" s="3">
        <v>56</v>
      </c>
      <c r="L34" s="4">
        <v>56</v>
      </c>
      <c r="M34" s="4">
        <v>56</v>
      </c>
      <c r="N34" s="4">
        <v>55</v>
      </c>
      <c r="O34" s="4">
        <v>55</v>
      </c>
      <c r="P34" s="4">
        <v>55</v>
      </c>
      <c r="Q34" s="4">
        <v>42</v>
      </c>
      <c r="R34" s="4">
        <v>43</v>
      </c>
      <c r="S34" s="4">
        <v>43</v>
      </c>
      <c r="T34" s="4">
        <v>43</v>
      </c>
      <c r="U34" s="46">
        <v>51</v>
      </c>
      <c r="V34" s="53">
        <f t="shared" si="15"/>
        <v>51.333333333333336</v>
      </c>
      <c r="W34" s="52">
        <f t="shared" si="16"/>
        <v>0.3333333333333357</v>
      </c>
      <c r="X34" s="52">
        <f t="shared" si="17"/>
        <v>0.65359477124182774</v>
      </c>
    </row>
    <row r="35" spans="2:24" ht="211.5" customHeight="1">
      <c r="B35" s="10">
        <v>13</v>
      </c>
      <c r="C35" s="23" t="s">
        <v>71</v>
      </c>
      <c r="D35" s="30" t="s">
        <v>45</v>
      </c>
      <c r="E35" s="23" t="s">
        <v>41</v>
      </c>
      <c r="F35" s="2" t="s">
        <v>23</v>
      </c>
      <c r="G35" s="34" t="s">
        <v>43</v>
      </c>
      <c r="H35" s="2" t="s">
        <v>42</v>
      </c>
      <c r="I35" s="3">
        <v>57</v>
      </c>
      <c r="J35" s="4">
        <v>56</v>
      </c>
      <c r="K35" s="3">
        <v>57</v>
      </c>
      <c r="L35" s="3">
        <v>58</v>
      </c>
      <c r="M35" s="3">
        <v>58</v>
      </c>
      <c r="N35" s="3">
        <v>55</v>
      </c>
      <c r="O35" s="3">
        <v>55</v>
      </c>
      <c r="P35" s="3">
        <v>55</v>
      </c>
      <c r="Q35" s="3">
        <v>54</v>
      </c>
      <c r="R35" s="3">
        <v>56</v>
      </c>
      <c r="S35" s="3">
        <v>56</v>
      </c>
      <c r="T35" s="3">
        <v>56</v>
      </c>
      <c r="U35" s="46">
        <v>56</v>
      </c>
      <c r="V35" s="53">
        <f t="shared" si="15"/>
        <v>56.083333333333336</v>
      </c>
      <c r="W35" s="52">
        <f t="shared" si="16"/>
        <v>8.3333333333335702E-2</v>
      </c>
      <c r="X35" s="52">
        <f t="shared" si="17"/>
        <v>0.14880952380953261</v>
      </c>
    </row>
    <row r="36" spans="2:24" ht="230.25" customHeight="1">
      <c r="B36" s="10">
        <v>14</v>
      </c>
      <c r="C36" s="23" t="s">
        <v>72</v>
      </c>
      <c r="D36" s="35" t="s">
        <v>6</v>
      </c>
      <c r="E36" s="23" t="s">
        <v>46</v>
      </c>
      <c r="F36" s="2" t="s">
        <v>23</v>
      </c>
      <c r="G36" s="2" t="s">
        <v>32</v>
      </c>
      <c r="H36" s="2" t="s">
        <v>42</v>
      </c>
      <c r="I36" s="3">
        <v>14</v>
      </c>
      <c r="J36" s="3">
        <v>14</v>
      </c>
      <c r="K36" s="3">
        <v>14</v>
      </c>
      <c r="L36" s="3">
        <v>14</v>
      </c>
      <c r="M36" s="3">
        <v>14</v>
      </c>
      <c r="N36" s="3">
        <v>13</v>
      </c>
      <c r="O36" s="3">
        <v>13</v>
      </c>
      <c r="P36" s="3">
        <v>13</v>
      </c>
      <c r="Q36" s="3">
        <v>10</v>
      </c>
      <c r="R36" s="3">
        <v>11</v>
      </c>
      <c r="S36" s="3">
        <v>11</v>
      </c>
      <c r="T36" s="3">
        <v>11</v>
      </c>
      <c r="U36" s="46">
        <v>13</v>
      </c>
      <c r="V36" s="53">
        <f t="shared" si="15"/>
        <v>12.666666666666666</v>
      </c>
      <c r="W36" s="52">
        <f t="shared" si="16"/>
        <v>-0.33333333333333393</v>
      </c>
      <c r="X36" s="52">
        <f t="shared" si="17"/>
        <v>-2.5641025641025692</v>
      </c>
    </row>
    <row r="37" spans="2:24" ht="231.75" customHeight="1">
      <c r="B37" s="10">
        <v>15</v>
      </c>
      <c r="C37" s="23" t="s">
        <v>72</v>
      </c>
      <c r="D37" s="30" t="s">
        <v>47</v>
      </c>
      <c r="E37" s="23" t="s">
        <v>48</v>
      </c>
      <c r="F37" s="2" t="s">
        <v>23</v>
      </c>
      <c r="G37" s="2" t="s">
        <v>32</v>
      </c>
      <c r="H37" s="2" t="s">
        <v>42</v>
      </c>
      <c r="I37" s="3">
        <v>30</v>
      </c>
      <c r="J37" s="3">
        <v>30</v>
      </c>
      <c r="K37" s="3">
        <v>29</v>
      </c>
      <c r="L37" s="3">
        <v>29</v>
      </c>
      <c r="M37" s="3">
        <v>29</v>
      </c>
      <c r="N37" s="3">
        <v>29</v>
      </c>
      <c r="O37" s="3">
        <v>29</v>
      </c>
      <c r="P37" s="3">
        <v>29</v>
      </c>
      <c r="Q37" s="3">
        <v>25</v>
      </c>
      <c r="R37" s="3">
        <v>25</v>
      </c>
      <c r="S37" s="3">
        <v>25</v>
      </c>
      <c r="T37" s="3">
        <v>25</v>
      </c>
      <c r="U37" s="46">
        <v>28</v>
      </c>
      <c r="V37" s="53">
        <f t="shared" si="15"/>
        <v>27.833333333333332</v>
      </c>
      <c r="W37" s="52">
        <f t="shared" si="16"/>
        <v>-0.16666666666666785</v>
      </c>
      <c r="X37" s="52">
        <f t="shared" si="17"/>
        <v>-0.59523809523810201</v>
      </c>
    </row>
    <row r="38" spans="2:24" ht="222.75" customHeight="1">
      <c r="B38" s="10">
        <v>16</v>
      </c>
      <c r="C38" s="23" t="s">
        <v>72</v>
      </c>
      <c r="D38" s="35" t="s">
        <v>49</v>
      </c>
      <c r="E38" s="23" t="s">
        <v>50</v>
      </c>
      <c r="F38" s="2" t="s">
        <v>23</v>
      </c>
      <c r="G38" s="2" t="s">
        <v>32</v>
      </c>
      <c r="H38" s="2" t="s">
        <v>42</v>
      </c>
      <c r="I38" s="3">
        <v>9</v>
      </c>
      <c r="J38" s="3">
        <v>8</v>
      </c>
      <c r="K38" s="3">
        <v>8</v>
      </c>
      <c r="L38" s="3">
        <v>7</v>
      </c>
      <c r="M38" s="3">
        <v>7</v>
      </c>
      <c r="N38" s="3">
        <v>7</v>
      </c>
      <c r="O38" s="3">
        <v>7</v>
      </c>
      <c r="P38" s="3">
        <v>7</v>
      </c>
      <c r="Q38" s="4">
        <v>13</v>
      </c>
      <c r="R38" s="4">
        <v>14</v>
      </c>
      <c r="S38" s="4">
        <v>15</v>
      </c>
      <c r="T38" s="4">
        <v>15</v>
      </c>
      <c r="U38" s="46">
        <v>10</v>
      </c>
      <c r="V38" s="53">
        <f t="shared" si="15"/>
        <v>9.75</v>
      </c>
      <c r="W38" s="52">
        <f t="shared" si="16"/>
        <v>-0.25</v>
      </c>
      <c r="X38" s="52">
        <f t="shared" si="17"/>
        <v>-2.5</v>
      </c>
    </row>
    <row r="39" spans="2:24" ht="219" customHeight="1">
      <c r="B39" s="10">
        <v>17</v>
      </c>
      <c r="C39" s="23" t="s">
        <v>72</v>
      </c>
      <c r="D39" s="30" t="s">
        <v>51</v>
      </c>
      <c r="E39" s="23" t="s">
        <v>52</v>
      </c>
      <c r="F39" s="2" t="s">
        <v>23</v>
      </c>
      <c r="G39" s="2" t="s">
        <v>32</v>
      </c>
      <c r="H39" s="2" t="s">
        <v>42</v>
      </c>
      <c r="I39" s="3">
        <v>11</v>
      </c>
      <c r="J39" s="4">
        <v>11</v>
      </c>
      <c r="K39" s="4">
        <v>11</v>
      </c>
      <c r="L39" s="4">
        <v>11</v>
      </c>
      <c r="M39" s="4">
        <v>11</v>
      </c>
      <c r="N39" s="4">
        <v>11</v>
      </c>
      <c r="O39" s="4">
        <v>11</v>
      </c>
      <c r="P39" s="4">
        <v>11</v>
      </c>
      <c r="Q39" s="4">
        <v>17</v>
      </c>
      <c r="R39" s="4">
        <v>17</v>
      </c>
      <c r="S39" s="4">
        <v>17</v>
      </c>
      <c r="T39" s="4">
        <v>17</v>
      </c>
      <c r="U39" s="46">
        <v>13</v>
      </c>
      <c r="V39" s="53">
        <f t="shared" si="15"/>
        <v>13</v>
      </c>
      <c r="W39" s="52">
        <f t="shared" si="16"/>
        <v>0</v>
      </c>
      <c r="X39" s="52">
        <f t="shared" si="17"/>
        <v>0</v>
      </c>
    </row>
    <row r="40" spans="2:24" ht="219" customHeight="1">
      <c r="B40" s="10">
        <v>18</v>
      </c>
      <c r="C40" s="23"/>
      <c r="D40" s="35" t="s">
        <v>6</v>
      </c>
      <c r="E40" s="23" t="s">
        <v>81</v>
      </c>
      <c r="F40" s="2" t="s">
        <v>23</v>
      </c>
      <c r="G40" s="2" t="s">
        <v>32</v>
      </c>
      <c r="H40" s="2" t="s">
        <v>54</v>
      </c>
      <c r="I40" s="80">
        <v>13</v>
      </c>
      <c r="J40" s="81">
        <v>13</v>
      </c>
      <c r="K40" s="81">
        <v>13</v>
      </c>
      <c r="L40" s="81">
        <v>13</v>
      </c>
      <c r="M40" s="81">
        <v>13</v>
      </c>
      <c r="N40" s="81">
        <v>13</v>
      </c>
      <c r="O40" s="81">
        <v>13</v>
      </c>
      <c r="P40" s="81">
        <v>13</v>
      </c>
      <c r="Q40" s="81">
        <v>15</v>
      </c>
      <c r="R40" s="81">
        <v>17</v>
      </c>
      <c r="S40" s="81">
        <v>20</v>
      </c>
      <c r="T40" s="81">
        <v>20</v>
      </c>
      <c r="U40" s="46">
        <v>15</v>
      </c>
      <c r="V40" s="53">
        <f>SUM(I40:T40)/12</f>
        <v>14.666666666666666</v>
      </c>
      <c r="W40" s="52">
        <f t="shared" si="16"/>
        <v>-0.33333333333333393</v>
      </c>
      <c r="X40" s="52">
        <f t="shared" si="17"/>
        <v>-2.2222222222222285</v>
      </c>
    </row>
    <row r="41" spans="2:24" ht="225.75" customHeight="1">
      <c r="B41" s="10">
        <v>19</v>
      </c>
      <c r="C41" s="23" t="s">
        <v>72</v>
      </c>
      <c r="D41" s="35" t="s">
        <v>6</v>
      </c>
      <c r="E41" s="23" t="s">
        <v>53</v>
      </c>
      <c r="F41" s="2" t="s">
        <v>23</v>
      </c>
      <c r="G41" s="2" t="s">
        <v>32</v>
      </c>
      <c r="H41" s="2" t="s">
        <v>54</v>
      </c>
      <c r="I41" s="80">
        <v>14</v>
      </c>
      <c r="J41" s="80">
        <v>14</v>
      </c>
      <c r="K41" s="80">
        <v>14</v>
      </c>
      <c r="L41" s="80">
        <v>14</v>
      </c>
      <c r="M41" s="80">
        <v>14</v>
      </c>
      <c r="N41" s="80">
        <v>14</v>
      </c>
      <c r="O41" s="80">
        <v>14</v>
      </c>
      <c r="P41" s="80">
        <v>14</v>
      </c>
      <c r="Q41" s="81">
        <v>14</v>
      </c>
      <c r="R41" s="81">
        <v>14</v>
      </c>
      <c r="S41" s="81">
        <v>14</v>
      </c>
      <c r="T41" s="81">
        <v>14</v>
      </c>
      <c r="U41" s="46">
        <v>14</v>
      </c>
      <c r="V41" s="53">
        <f t="shared" si="15"/>
        <v>14</v>
      </c>
      <c r="W41" s="52">
        <f t="shared" si="16"/>
        <v>0</v>
      </c>
      <c r="X41" s="52">
        <f t="shared" si="17"/>
        <v>0</v>
      </c>
    </row>
    <row r="42" spans="2:24" ht="231" customHeight="1">
      <c r="B42" s="10">
        <v>20</v>
      </c>
      <c r="C42" s="23" t="s">
        <v>72</v>
      </c>
      <c r="D42" s="30" t="s">
        <v>57</v>
      </c>
      <c r="E42" s="23" t="s">
        <v>50</v>
      </c>
      <c r="F42" s="2" t="s">
        <v>23</v>
      </c>
      <c r="G42" s="31" t="s">
        <v>55</v>
      </c>
      <c r="H42" s="31" t="s">
        <v>56</v>
      </c>
      <c r="I42" s="3">
        <v>22</v>
      </c>
      <c r="J42" s="3">
        <v>22</v>
      </c>
      <c r="K42" s="3">
        <v>20</v>
      </c>
      <c r="L42" s="3">
        <v>20</v>
      </c>
      <c r="M42" s="3">
        <v>17</v>
      </c>
      <c r="N42" s="3">
        <v>17</v>
      </c>
      <c r="O42" s="3">
        <v>17</v>
      </c>
      <c r="P42" s="3">
        <v>17</v>
      </c>
      <c r="Q42" s="3">
        <v>16</v>
      </c>
      <c r="R42" s="3">
        <v>16</v>
      </c>
      <c r="S42" s="3">
        <v>20</v>
      </c>
      <c r="T42" s="3">
        <v>20</v>
      </c>
      <c r="U42" s="46">
        <v>19</v>
      </c>
      <c r="V42" s="53">
        <f t="shared" si="15"/>
        <v>18.666666666666668</v>
      </c>
      <c r="W42" s="52">
        <f t="shared" si="16"/>
        <v>-0.33333333333333215</v>
      </c>
      <c r="X42" s="52">
        <f t="shared" si="17"/>
        <v>-1.7543859649122737</v>
      </c>
    </row>
    <row r="43" spans="2:24" ht="232.5" customHeight="1">
      <c r="B43" s="10">
        <v>21</v>
      </c>
      <c r="C43" s="23" t="s">
        <v>71</v>
      </c>
      <c r="D43" s="35" t="s">
        <v>33</v>
      </c>
      <c r="E43" s="23" t="s">
        <v>58</v>
      </c>
      <c r="F43" s="36" t="s">
        <v>23</v>
      </c>
      <c r="G43" s="31" t="s">
        <v>24</v>
      </c>
      <c r="H43" s="31" t="s">
        <v>38</v>
      </c>
      <c r="I43" s="3">
        <v>46</v>
      </c>
      <c r="J43" s="3">
        <v>46</v>
      </c>
      <c r="K43" s="3">
        <v>46</v>
      </c>
      <c r="L43" s="3">
        <v>46</v>
      </c>
      <c r="M43" s="3">
        <v>46</v>
      </c>
      <c r="N43" s="3">
        <v>46</v>
      </c>
      <c r="O43" s="3">
        <v>46</v>
      </c>
      <c r="P43" s="3">
        <v>46</v>
      </c>
      <c r="Q43" s="4">
        <v>66</v>
      </c>
      <c r="R43" s="4">
        <v>67</v>
      </c>
      <c r="S43" s="4">
        <v>67</v>
      </c>
      <c r="T43" s="4">
        <v>66</v>
      </c>
      <c r="U43" s="46">
        <v>53</v>
      </c>
      <c r="V43" s="53">
        <f t="shared" si="15"/>
        <v>52.833333333333336</v>
      </c>
      <c r="W43" s="52">
        <f t="shared" si="16"/>
        <v>-0.1666666666666643</v>
      </c>
      <c r="X43" s="52">
        <f t="shared" si="17"/>
        <v>-0.31446540880503449</v>
      </c>
    </row>
    <row r="44" spans="2:24" ht="213.75" customHeight="1">
      <c r="B44" s="10">
        <v>22</v>
      </c>
      <c r="C44" s="23" t="s">
        <v>71</v>
      </c>
      <c r="D44" s="35" t="s">
        <v>44</v>
      </c>
      <c r="E44" s="23" t="s">
        <v>58</v>
      </c>
      <c r="F44" s="36" t="s">
        <v>23</v>
      </c>
      <c r="G44" s="31" t="s">
        <v>43</v>
      </c>
      <c r="H44" s="31" t="s">
        <v>38</v>
      </c>
      <c r="I44" s="3">
        <v>58</v>
      </c>
      <c r="J44" s="3">
        <v>58</v>
      </c>
      <c r="K44" s="3">
        <v>58</v>
      </c>
      <c r="L44" s="3">
        <v>58</v>
      </c>
      <c r="M44" s="3">
        <v>58</v>
      </c>
      <c r="N44" s="3">
        <v>57</v>
      </c>
      <c r="O44" s="3">
        <v>57</v>
      </c>
      <c r="P44" s="3">
        <v>57</v>
      </c>
      <c r="Q44" s="4">
        <v>58</v>
      </c>
      <c r="R44" s="4">
        <v>61</v>
      </c>
      <c r="S44" s="4">
        <v>64</v>
      </c>
      <c r="T44" s="4">
        <v>72</v>
      </c>
      <c r="U44" s="46">
        <v>59</v>
      </c>
      <c r="V44" s="53">
        <f t="shared" si="15"/>
        <v>59.666666666666664</v>
      </c>
      <c r="W44" s="52">
        <f t="shared" si="16"/>
        <v>0.6666666666666643</v>
      </c>
      <c r="X44" s="52">
        <f t="shared" si="17"/>
        <v>1.1299435028248439</v>
      </c>
    </row>
    <row r="45" spans="2:24" ht="210" customHeight="1">
      <c r="B45" s="10">
        <v>23</v>
      </c>
      <c r="C45" s="23" t="s">
        <v>71</v>
      </c>
      <c r="D45" s="37" t="s">
        <v>59</v>
      </c>
      <c r="E45" s="43" t="s">
        <v>60</v>
      </c>
      <c r="F45" s="36" t="s">
        <v>23</v>
      </c>
      <c r="G45" s="31" t="s">
        <v>24</v>
      </c>
      <c r="H45" s="2" t="s">
        <v>35</v>
      </c>
      <c r="I45" s="3">
        <v>10</v>
      </c>
      <c r="J45" s="4">
        <v>10</v>
      </c>
      <c r="K45" s="4">
        <v>10</v>
      </c>
      <c r="L45" s="4">
        <v>10</v>
      </c>
      <c r="M45" s="4">
        <v>10</v>
      </c>
      <c r="N45" s="4">
        <v>10</v>
      </c>
      <c r="O45" s="4">
        <v>10</v>
      </c>
      <c r="P45" s="4">
        <v>10</v>
      </c>
      <c r="Q45" s="4">
        <v>10</v>
      </c>
      <c r="R45" s="4">
        <v>10</v>
      </c>
      <c r="S45" s="4">
        <v>9</v>
      </c>
      <c r="T45" s="4">
        <v>9</v>
      </c>
      <c r="U45" s="46">
        <v>10</v>
      </c>
      <c r="V45" s="53">
        <f t="shared" si="15"/>
        <v>9.8333333333333339</v>
      </c>
      <c r="W45" s="52">
        <f t="shared" si="16"/>
        <v>-0.16666666666666607</v>
      </c>
      <c r="X45" s="52">
        <f t="shared" si="17"/>
        <v>-1.6666666666666572</v>
      </c>
    </row>
    <row r="46" spans="2:24" ht="210" customHeight="1">
      <c r="B46" s="10">
        <v>24</v>
      </c>
      <c r="C46" s="38" t="s">
        <v>72</v>
      </c>
      <c r="D46" s="2" t="s">
        <v>63</v>
      </c>
      <c r="E46" s="43" t="s">
        <v>52</v>
      </c>
      <c r="F46" s="36" t="s">
        <v>23</v>
      </c>
      <c r="G46" s="31" t="s">
        <v>24</v>
      </c>
      <c r="H46" s="2" t="s">
        <v>42</v>
      </c>
      <c r="I46" s="3">
        <v>39</v>
      </c>
      <c r="J46" s="3">
        <v>38</v>
      </c>
      <c r="K46" s="3">
        <v>37</v>
      </c>
      <c r="L46" s="3">
        <v>37</v>
      </c>
      <c r="M46" s="3">
        <v>37</v>
      </c>
      <c r="N46" s="3">
        <v>37</v>
      </c>
      <c r="O46" s="3">
        <v>37</v>
      </c>
      <c r="P46" s="3">
        <v>37</v>
      </c>
      <c r="Q46" s="4">
        <v>35</v>
      </c>
      <c r="R46" s="4">
        <v>34</v>
      </c>
      <c r="S46" s="4">
        <v>34</v>
      </c>
      <c r="T46" s="4">
        <v>34</v>
      </c>
      <c r="U46" s="46">
        <v>37</v>
      </c>
      <c r="V46" s="53">
        <f t="shared" si="15"/>
        <v>36.333333333333336</v>
      </c>
      <c r="W46" s="52">
        <f t="shared" si="16"/>
        <v>-0.6666666666666643</v>
      </c>
      <c r="X46" s="52">
        <f t="shared" si="17"/>
        <v>-1.8018018018018012</v>
      </c>
    </row>
    <row r="47" spans="2:24" ht="210" customHeight="1">
      <c r="B47" s="10">
        <v>25</v>
      </c>
      <c r="C47" s="38" t="s">
        <v>72</v>
      </c>
      <c r="D47" s="2" t="s">
        <v>64</v>
      </c>
      <c r="E47" s="43" t="s">
        <v>65</v>
      </c>
      <c r="F47" s="36" t="s">
        <v>23</v>
      </c>
      <c r="G47" s="31" t="s">
        <v>24</v>
      </c>
      <c r="H47" s="2" t="s">
        <v>54</v>
      </c>
      <c r="I47" s="3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15</v>
      </c>
      <c r="R47" s="4">
        <v>14</v>
      </c>
      <c r="S47" s="4">
        <v>14</v>
      </c>
      <c r="T47" s="4">
        <v>14</v>
      </c>
      <c r="U47" s="46">
        <v>5</v>
      </c>
      <c r="V47" s="53">
        <f t="shared" si="15"/>
        <v>4.75</v>
      </c>
      <c r="W47" s="52">
        <f t="shared" si="16"/>
        <v>-0.25</v>
      </c>
      <c r="X47" s="52">
        <f t="shared" si="17"/>
        <v>-5</v>
      </c>
    </row>
    <row r="48" spans="2:24" ht="210" customHeight="1">
      <c r="B48" s="10">
        <v>26</v>
      </c>
      <c r="C48" s="23" t="s">
        <v>72</v>
      </c>
      <c r="D48" s="23" t="s">
        <v>66</v>
      </c>
      <c r="E48" s="23" t="s">
        <v>67</v>
      </c>
      <c r="F48" s="36" t="s">
        <v>23</v>
      </c>
      <c r="G48" s="31" t="s">
        <v>24</v>
      </c>
      <c r="H48" s="2" t="s">
        <v>42</v>
      </c>
      <c r="I48" s="3">
        <v>45</v>
      </c>
      <c r="J48" s="3">
        <v>42</v>
      </c>
      <c r="K48" s="3">
        <v>42</v>
      </c>
      <c r="L48" s="3">
        <v>42</v>
      </c>
      <c r="M48" s="3">
        <v>41</v>
      </c>
      <c r="N48" s="3">
        <v>41</v>
      </c>
      <c r="O48" s="3">
        <v>41</v>
      </c>
      <c r="P48" s="3">
        <v>41</v>
      </c>
      <c r="Q48" s="4">
        <v>44</v>
      </c>
      <c r="R48" s="4">
        <v>44</v>
      </c>
      <c r="S48" s="4">
        <v>44</v>
      </c>
      <c r="T48" s="4">
        <v>44</v>
      </c>
      <c r="U48" s="46">
        <v>43</v>
      </c>
      <c r="V48" s="53">
        <f t="shared" si="15"/>
        <v>42.583333333333336</v>
      </c>
      <c r="W48" s="52">
        <f t="shared" si="16"/>
        <v>-0.4166666666666643</v>
      </c>
      <c r="X48" s="52">
        <f t="shared" si="17"/>
        <v>-0.96899224806200834</v>
      </c>
    </row>
    <row r="49" spans="1:24" ht="210" customHeight="1">
      <c r="B49" s="10">
        <v>27</v>
      </c>
      <c r="C49" s="23" t="s">
        <v>72</v>
      </c>
      <c r="D49" s="23" t="s">
        <v>51</v>
      </c>
      <c r="E49" s="23" t="s">
        <v>62</v>
      </c>
      <c r="F49" s="36" t="s">
        <v>23</v>
      </c>
      <c r="G49" s="31" t="s">
        <v>24</v>
      </c>
      <c r="H49" s="2" t="s">
        <v>42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46">
        <v>0</v>
      </c>
      <c r="V49" s="53">
        <f t="shared" si="15"/>
        <v>0</v>
      </c>
      <c r="W49" s="52">
        <f t="shared" si="16"/>
        <v>0</v>
      </c>
      <c r="X49" s="52" t="e">
        <f t="shared" si="17"/>
        <v>#DIV/0!</v>
      </c>
    </row>
    <row r="50" spans="1:24" ht="207" customHeight="1">
      <c r="B50" s="10">
        <v>28</v>
      </c>
      <c r="C50" s="23" t="s">
        <v>72</v>
      </c>
      <c r="D50" s="23" t="s">
        <v>61</v>
      </c>
      <c r="E50" s="23" t="s">
        <v>62</v>
      </c>
      <c r="F50" s="36" t="s">
        <v>23</v>
      </c>
      <c r="G50" s="31" t="s">
        <v>24</v>
      </c>
      <c r="H50" s="2" t="s">
        <v>42</v>
      </c>
      <c r="I50" s="50">
        <v>53</v>
      </c>
      <c r="J50" s="50">
        <v>53</v>
      </c>
      <c r="K50" s="50">
        <v>53</v>
      </c>
      <c r="L50" s="50">
        <v>55</v>
      </c>
      <c r="M50" s="50">
        <v>55</v>
      </c>
      <c r="N50" s="50">
        <v>55</v>
      </c>
      <c r="O50" s="50">
        <v>55</v>
      </c>
      <c r="P50" s="50">
        <v>55</v>
      </c>
      <c r="Q50" s="50">
        <v>82</v>
      </c>
      <c r="R50" s="50">
        <v>76</v>
      </c>
      <c r="S50" s="50">
        <v>75</v>
      </c>
      <c r="T50" s="50">
        <v>75</v>
      </c>
      <c r="U50" s="46">
        <v>64</v>
      </c>
      <c r="V50" s="53">
        <f t="shared" si="15"/>
        <v>61.833333333333336</v>
      </c>
      <c r="W50" s="52">
        <f t="shared" si="16"/>
        <v>-2.1666666666666643</v>
      </c>
      <c r="X50" s="52">
        <f t="shared" si="17"/>
        <v>-3.3854166666666572</v>
      </c>
    </row>
    <row r="51" spans="1:24" s="19" customFormat="1" ht="15.75">
      <c r="A51" s="18"/>
      <c r="B51" s="117" t="s">
        <v>7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27"/>
      <c r="V51" s="41"/>
      <c r="W51" s="41"/>
      <c r="X51" s="41"/>
    </row>
    <row r="52" spans="1:24" s="19" customFormat="1" ht="32.450000000000003" customHeight="1">
      <c r="A52" s="18"/>
      <c r="B52" s="115" t="s">
        <v>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27"/>
      <c r="V52" s="82"/>
      <c r="W52" s="41"/>
      <c r="X52" s="41"/>
    </row>
    <row r="53" spans="1:24" s="19" customFormat="1" ht="15.75">
      <c r="A53" s="18"/>
      <c r="B53" s="20" t="s">
        <v>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27"/>
      <c r="R53" s="27"/>
      <c r="S53" s="27"/>
      <c r="T53" s="27"/>
      <c r="V53" s="41"/>
      <c r="W53" s="41"/>
      <c r="X53" s="41"/>
    </row>
    <row r="54" spans="1:24" ht="16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28"/>
      <c r="R54" s="28"/>
      <c r="S54" s="28"/>
    </row>
    <row r="55" spans="1:24" ht="18.75">
      <c r="B55" s="11" t="s">
        <v>12</v>
      </c>
      <c r="D55" s="12"/>
      <c r="E55" s="13"/>
      <c r="F55" s="22"/>
      <c r="G55" s="22"/>
      <c r="H55" s="11"/>
      <c r="I55" s="11"/>
      <c r="J55" s="96" t="s">
        <v>82</v>
      </c>
      <c r="K55" s="96"/>
      <c r="L55" s="96"/>
      <c r="M55" s="96"/>
      <c r="N55" s="96"/>
      <c r="O55" s="11"/>
      <c r="P55" s="11"/>
      <c r="Q55" s="28"/>
      <c r="R55" s="28"/>
      <c r="S55" s="28"/>
    </row>
    <row r="56" spans="1:24" ht="18.75">
      <c r="B56" s="11"/>
      <c r="D56" s="11"/>
      <c r="E56" s="15" t="s">
        <v>10</v>
      </c>
      <c r="F56" s="15"/>
      <c r="G56" s="15"/>
      <c r="H56" s="11"/>
      <c r="I56" s="11"/>
      <c r="J56" s="11"/>
      <c r="K56" s="8" t="s">
        <v>11</v>
      </c>
      <c r="L56" s="11"/>
      <c r="M56" s="11"/>
      <c r="N56" s="11"/>
      <c r="O56" s="11"/>
      <c r="P56" s="11"/>
      <c r="Q56" s="28"/>
      <c r="R56" s="28"/>
      <c r="S56" s="28"/>
    </row>
    <row r="57" spans="1:24" ht="18.75">
      <c r="B57" s="11"/>
      <c r="D57" s="11"/>
      <c r="E57" s="14"/>
      <c r="F57" s="14"/>
      <c r="G57" s="14"/>
      <c r="H57" s="11"/>
      <c r="I57" s="11"/>
      <c r="J57" s="11"/>
      <c r="K57" s="8"/>
      <c r="L57" s="11"/>
      <c r="M57" s="11"/>
      <c r="N57" s="11"/>
      <c r="O57" s="11"/>
      <c r="P57" s="11"/>
      <c r="Q57" s="28"/>
      <c r="R57" s="28"/>
      <c r="S57" s="28"/>
    </row>
    <row r="58" spans="1:24">
      <c r="B58"/>
    </row>
    <row r="59" spans="1:24" ht="18.75">
      <c r="B59" s="11" t="s">
        <v>13</v>
      </c>
      <c r="E59" s="13"/>
      <c r="F59" s="22"/>
      <c r="G59" s="22"/>
      <c r="H59" s="11"/>
      <c r="I59" s="11"/>
      <c r="J59" s="96" t="s">
        <v>73</v>
      </c>
      <c r="K59" s="96"/>
      <c r="L59" s="96"/>
      <c r="M59" s="96"/>
      <c r="N59" s="96"/>
      <c r="O59" s="11"/>
    </row>
    <row r="60" spans="1:24" ht="18.75">
      <c r="E60" s="15" t="s">
        <v>10</v>
      </c>
      <c r="F60" s="15"/>
      <c r="G60" s="15"/>
      <c r="H60" s="11"/>
      <c r="I60" s="11"/>
      <c r="J60" s="11"/>
      <c r="K60" s="8" t="s">
        <v>11</v>
      </c>
      <c r="L60" s="11"/>
      <c r="M60" s="11"/>
      <c r="N60" s="11"/>
      <c r="O60" s="11"/>
    </row>
    <row r="66" spans="17:20">
      <c r="Q66"/>
      <c r="R66"/>
      <c r="S66"/>
      <c r="T66"/>
    </row>
  </sheetData>
  <protectedRanges>
    <protectedRange sqref="D14:D25 I14:U38 U39:U50 I39:T44" name="Диапазон4"/>
    <protectedRange sqref="D14:D25 I14:U25 I27:T44" name="Диапазон1_2"/>
    <protectedRange sqref="I26:U26 U27:U50" name="Диапазон1_1"/>
    <protectedRange sqref="G26" name="Диапазон4_1"/>
    <protectedRange sqref="F12:F13 E14:H25" name="Диапазон1_2_1"/>
    <protectedRange sqref="D26" name="Диапазон4_1_1"/>
    <protectedRange sqref="D26" name="Диапазон1_3_1"/>
    <protectedRange sqref="E26" name="Диапазон4_1_2"/>
    <protectedRange sqref="E26" name="Диапазон1_3_2"/>
    <protectedRange sqref="F26" name="Диапазон4_1_3"/>
    <protectedRange sqref="F26" name="Диапазон1_3_3"/>
    <protectedRange sqref="H26" name="Диапазон4_3"/>
    <protectedRange sqref="D27:H27" name="Диапазон1_1_1"/>
    <protectedRange sqref="D28:H28" name="Диапазон4_5"/>
    <protectedRange sqref="D28:H28" name="Диапазон1_2_2"/>
    <protectedRange sqref="D29:H30" name="Диапазон4_6"/>
    <protectedRange sqref="D29:H30" name="Диапазон1_2_3"/>
    <protectedRange sqref="D31:H31" name="Диапазон4_7"/>
    <protectedRange sqref="D31:H31" name="Диапазон1_2_4"/>
    <protectedRange sqref="D32:H32" name="Диапазон4_9"/>
    <protectedRange sqref="D32:H32" name="Диапазон1_2_5"/>
    <protectedRange sqref="D33:H33 G44 H45" name="Диапазон4_10"/>
    <protectedRange sqref="D33:H33 G44 H45" name="Диапазон1_2_6"/>
    <protectedRange sqref="D34:H34" name="Диапазон4_13"/>
    <protectedRange sqref="D34:H34" name="Диапазон1_2_9"/>
    <protectedRange sqref="D35:H35" name="Диапазон1_2_11"/>
    <protectedRange sqref="D36:H36" name="Диапазон4_16"/>
    <protectedRange sqref="D36:H36" name="Диапазон1_2_12"/>
    <protectedRange sqref="D37:H37" name="Диапазон4_17"/>
    <protectedRange sqref="D37:H37" name="Диапазон1_2_13"/>
    <protectedRange sqref="H46:H50" name="Диапазон4_18"/>
    <protectedRange sqref="H46:H50" name="Диапазон1_2_14"/>
    <protectedRange sqref="D38:H38" name="Диапазон4_19"/>
    <protectedRange sqref="D38:H38" name="Диапазон1_2_15"/>
    <protectedRange sqref="D39:H39" name="Диапазон4_20"/>
    <protectedRange sqref="D39:H39" name="Диапазон1_2_16"/>
    <protectedRange sqref="D40:H41" name="Диапазон4_21"/>
    <protectedRange sqref="D40:H41" name="Диапазон1_2_17"/>
    <protectedRange sqref="D42:H42" name="Диапазон4_24"/>
    <protectedRange sqref="D42:H42" name="Диапазон1_2_20"/>
    <protectedRange sqref="D43:H43 H44 D44:F44 F45:G50" name="Диапазон4_25"/>
    <protectedRange sqref="D43:H43 H44 D44:F44 F45:G50" name="Диапазон1_2_21"/>
    <protectedRange sqref="D45:E45" name="Диапазон4_9_2"/>
    <protectedRange sqref="D45:E45" name="Диапазон1_1_3_1"/>
    <protectedRange sqref="D50:E50 E49" name="Диапазон4_1_6"/>
    <protectedRange sqref="D50:E50 E49" name="Диапазон1_3_6"/>
    <protectedRange sqref="D49" name="Диапазон4_1_5_1"/>
    <protectedRange sqref="D49" name="Диапазон1_3_5_1"/>
    <protectedRange sqref="D46" name="Диапазон4_6_1"/>
    <protectedRange sqref="D46" name="Диапазон1_2_7"/>
    <protectedRange sqref="E46" name="Диапазон4_2_3"/>
    <protectedRange sqref="E46" name="Диапазон1_2_1_3"/>
    <protectedRange sqref="D47" name="Диапазон4_8_1"/>
    <protectedRange sqref="D47" name="Диапазон1_2_3_1"/>
    <protectedRange sqref="E47" name="Диапазон4_2_5"/>
    <protectedRange sqref="E47" name="Диапазон1_2_1_5"/>
    <protectedRange sqref="D48:E48" name="Диапазон4_1_4"/>
    <protectedRange sqref="D48:E48" name="Диапазон1_3_4"/>
  </protectedRanges>
  <mergeCells count="46">
    <mergeCell ref="G12:G13"/>
    <mergeCell ref="H12:H13"/>
    <mergeCell ref="D12:D13"/>
    <mergeCell ref="C12:C13"/>
    <mergeCell ref="B12:B13"/>
    <mergeCell ref="E12:E13"/>
    <mergeCell ref="F12:F13"/>
    <mergeCell ref="H24:H25"/>
    <mergeCell ref="H14:H15"/>
    <mergeCell ref="B52:S52"/>
    <mergeCell ref="G20:G21"/>
    <mergeCell ref="G22:G23"/>
    <mergeCell ref="E20:E21"/>
    <mergeCell ref="F20:F21"/>
    <mergeCell ref="H20:H21"/>
    <mergeCell ref="E22:E23"/>
    <mergeCell ref="B51:S51"/>
    <mergeCell ref="E24:F25"/>
    <mergeCell ref="G24:G25"/>
    <mergeCell ref="F14:F15"/>
    <mergeCell ref="G14:G15"/>
    <mergeCell ref="E18:F19"/>
    <mergeCell ref="G18:G19"/>
    <mergeCell ref="D2:U2"/>
    <mergeCell ref="C3:U3"/>
    <mergeCell ref="J59:N59"/>
    <mergeCell ref="J55:N55"/>
    <mergeCell ref="F22:F23"/>
    <mergeCell ref="F16:F17"/>
    <mergeCell ref="G16:G17"/>
    <mergeCell ref="E16:E17"/>
    <mergeCell ref="H16:H17"/>
    <mergeCell ref="H22:H23"/>
    <mergeCell ref="B6:T6"/>
    <mergeCell ref="E14:E15"/>
    <mergeCell ref="H18:H19"/>
    <mergeCell ref="D14:D25"/>
    <mergeCell ref="C14:C25"/>
    <mergeCell ref="B14:B25"/>
    <mergeCell ref="C8:C11"/>
    <mergeCell ref="B8:B11"/>
    <mergeCell ref="D8:D11"/>
    <mergeCell ref="E8:E9"/>
    <mergeCell ref="F8:F9"/>
    <mergeCell ref="E10:E11"/>
    <mergeCell ref="F10:F11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содержание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2021-01-26T08:34:24Z</dcterms:modified>
</cp:coreProperties>
</file>