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17FDCEE7-A4C4-452C-900F-42BA26AB5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одержани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E9" i="1"/>
  <c r="X11" i="1"/>
  <c r="X9" i="1"/>
  <c r="Z11" i="1" l="1"/>
  <c r="X10" i="1"/>
  <c r="Y10" i="1" s="1"/>
  <c r="Z9" i="1"/>
  <c r="X8" i="1"/>
  <c r="Y8" i="1" s="1"/>
  <c r="Y9" i="1" l="1"/>
  <c r="Z8" i="1"/>
  <c r="Y11" i="1"/>
  <c r="Z10" i="1"/>
  <c r="X23" i="1" l="1"/>
  <c r="Z23" i="1" s="1"/>
  <c r="X22" i="1"/>
  <c r="Y22" i="1" s="1"/>
  <c r="Z22" i="1" l="1"/>
  <c r="Y23" i="1"/>
  <c r="X31" i="1"/>
  <c r="Y31" i="1" s="1"/>
  <c r="X21" i="1"/>
  <c r="Y21" i="1" s="1"/>
  <c r="Z21" i="1" l="1"/>
  <c r="Z31" i="1"/>
  <c r="X35" i="1"/>
  <c r="Z35" i="1" s="1"/>
  <c r="Y35" i="1" l="1"/>
  <c r="X14" i="1"/>
  <c r="Z14" i="1" s="1"/>
  <c r="X16" i="1"/>
  <c r="Z16" i="1" s="1"/>
  <c r="L18" i="1"/>
  <c r="M18" i="1"/>
  <c r="N18" i="1"/>
  <c r="O18" i="1"/>
  <c r="P18" i="1"/>
  <c r="Q18" i="1"/>
  <c r="R18" i="1"/>
  <c r="S18" i="1"/>
  <c r="T18" i="1"/>
  <c r="U18" i="1"/>
  <c r="V18" i="1"/>
  <c r="K18" i="1"/>
  <c r="X12" i="1"/>
  <c r="Z12" i="1" s="1"/>
  <c r="L13" i="1"/>
  <c r="M13" i="1"/>
  <c r="N13" i="1"/>
  <c r="O13" i="1"/>
  <c r="P13" i="1"/>
  <c r="Q13" i="1"/>
  <c r="R13" i="1"/>
  <c r="S13" i="1"/>
  <c r="T13" i="1"/>
  <c r="U13" i="1"/>
  <c r="V13" i="1"/>
  <c r="K13" i="1"/>
  <c r="X13" i="1" l="1"/>
  <c r="Z13" i="1" s="1"/>
  <c r="X18" i="1"/>
  <c r="Z18" i="1" s="1"/>
  <c r="Y12" i="1"/>
  <c r="Y16" i="1"/>
  <c r="Y14" i="1"/>
  <c r="L17" i="1"/>
  <c r="M17" i="1"/>
  <c r="N17" i="1"/>
  <c r="O17" i="1"/>
  <c r="P17" i="1"/>
  <c r="Q17" i="1"/>
  <c r="R17" i="1"/>
  <c r="S17" i="1"/>
  <c r="T17" i="1"/>
  <c r="U17" i="1"/>
  <c r="V17" i="1"/>
  <c r="K17" i="1"/>
  <c r="L15" i="1"/>
  <c r="M15" i="1"/>
  <c r="N15" i="1"/>
  <c r="O15" i="1"/>
  <c r="P15" i="1"/>
  <c r="Q15" i="1"/>
  <c r="R15" i="1"/>
  <c r="S15" i="1"/>
  <c r="T15" i="1"/>
  <c r="U15" i="1"/>
  <c r="V15" i="1"/>
  <c r="K15" i="1"/>
  <c r="K19" i="1" l="1"/>
  <c r="L19" i="1"/>
  <c r="T19" i="1"/>
  <c r="S19" i="1"/>
  <c r="Q19" i="1"/>
  <c r="U19" i="1"/>
  <c r="V19" i="1"/>
  <c r="N19" i="1"/>
  <c r="M19" i="1"/>
  <c r="O19" i="1"/>
  <c r="P19" i="1"/>
  <c r="R19" i="1"/>
  <c r="Y13" i="1"/>
  <c r="Y18" i="1"/>
  <c r="X17" i="1"/>
  <c r="Z17" i="1" s="1"/>
  <c r="X15" i="1"/>
  <c r="Y17" i="1" l="1"/>
  <c r="X19" i="1"/>
  <c r="Y19" i="1" s="1"/>
  <c r="Z15" i="1"/>
  <c r="Y15" i="1"/>
  <c r="Z19" i="1" l="1"/>
  <c r="X20" i="1"/>
  <c r="Y20" i="1" s="1"/>
  <c r="X24" i="1"/>
  <c r="Z24" i="1" s="1"/>
  <c r="X25" i="1"/>
  <c r="Z25" i="1" s="1"/>
  <c r="X26" i="1"/>
  <c r="Z26" i="1" s="1"/>
  <c r="X27" i="1"/>
  <c r="Y27" i="1" s="1"/>
  <c r="X28" i="1"/>
  <c r="Y28" i="1" s="1"/>
  <c r="X29" i="1"/>
  <c r="Y29" i="1" s="1"/>
  <c r="X30" i="1"/>
  <c r="Y30" i="1" s="1"/>
  <c r="X32" i="1"/>
  <c r="Z32" i="1" s="1"/>
  <c r="X33" i="1"/>
  <c r="X34" i="1"/>
  <c r="Y34" i="1" s="1"/>
  <c r="X36" i="1"/>
  <c r="Y36" i="1" s="1"/>
  <c r="X37" i="1"/>
  <c r="Y37" i="1" s="1"/>
  <c r="X38" i="1"/>
  <c r="Z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Z44" i="1" s="1"/>
  <c r="Z33" i="1" l="1"/>
  <c r="Y33" i="1"/>
  <c r="Z34" i="1"/>
  <c r="Z40" i="1"/>
  <c r="Z27" i="1"/>
  <c r="Y32" i="1"/>
  <c r="Z42" i="1"/>
  <c r="Y44" i="1"/>
  <c r="Z29" i="1"/>
  <c r="Z43" i="1"/>
  <c r="Z41" i="1"/>
  <c r="Z39" i="1"/>
  <c r="Y38" i="1"/>
  <c r="Z37" i="1"/>
  <c r="Z36" i="1"/>
  <c r="Z30" i="1"/>
  <c r="Z28" i="1"/>
  <c r="Y26" i="1"/>
  <c r="Y25" i="1"/>
  <c r="Y24" i="1"/>
  <c r="Z20" i="1"/>
</calcChain>
</file>

<file path=xl/sharedStrings.xml><?xml version="1.0" encoding="utf-8"?>
<sst xmlns="http://schemas.openxmlformats.org/spreadsheetml/2006/main" count="245" uniqueCount="86">
  <si>
    <t>Плановый объем услуги (из ГЗ)</t>
  </si>
  <si>
    <t>Численность потребителей услуг по месяцам</t>
  </si>
  <si>
    <t>Стоимостная группа</t>
  </si>
  <si>
    <t>№ п/п</t>
  </si>
  <si>
    <t>* численность потребителей за 6,7,8 месяцы принимается равной численности потребителей за май (без учёта выпуска)</t>
  </si>
  <si>
    <t>**- численность потребителей за 11-12 месяцы формируется прогнозно на основании количества потребителей за октябрь месяц с учётом отчисления, и приёма по переводу, т.е.   (кол-во в октябре - отчисление  + предположительный приём по переводу)</t>
  </si>
  <si>
    <t>*** - расчет автоматический (введена формула) не менять</t>
  </si>
  <si>
    <t>(подпись)</t>
  </si>
  <si>
    <t>(расшифровка подписи)</t>
  </si>
  <si>
    <t>Руководитель ПОО</t>
  </si>
  <si>
    <t>Главный бухгалтер</t>
  </si>
  <si>
    <t>6*</t>
  </si>
  <si>
    <t>7*</t>
  </si>
  <si>
    <t>8*</t>
  </si>
  <si>
    <t>11**</t>
  </si>
  <si>
    <t>12**</t>
  </si>
  <si>
    <t>(наименование ПОО)</t>
  </si>
  <si>
    <t>Значение содержания услуги 1</t>
  </si>
  <si>
    <t>Значение содержания услуги 2</t>
  </si>
  <si>
    <t>Значение    условия (формы) оказания     услуги 1</t>
  </si>
  <si>
    <t>Физические лица за исключением лиц с ОВЗ и инвалидов</t>
  </si>
  <si>
    <t>очная</t>
  </si>
  <si>
    <t>Реализация основных профессиональных образовательных программ профессионального обучения - програм профессиональной подготовки по профессиям рабочих, должностям служащих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</si>
  <si>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</si>
  <si>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08.02.05 Строительство и эксплуатация автомобильных дорог и аэродромов</t>
  </si>
  <si>
    <t>базовая</t>
  </si>
  <si>
    <t>43.02.11 Гостиничный сервис</t>
  </si>
  <si>
    <t>Очная</t>
  </si>
  <si>
    <t>08.02.01 Строительство и эксплуатация зданий и сооружений</t>
  </si>
  <si>
    <t xml:space="preserve">базовая </t>
  </si>
  <si>
    <t xml:space="preserve">первая </t>
  </si>
  <si>
    <t>35.02.08 Электрификация и автоматизация сельского хозяйства</t>
  </si>
  <si>
    <t>35.02.07 Механизация сельского хозяйства</t>
  </si>
  <si>
    <t>вторая</t>
  </si>
  <si>
    <t>Заочная</t>
  </si>
  <si>
    <t>08.01.08 Мастер отделочных строительных работ</t>
  </si>
  <si>
    <t>09.01.03 Мастер по обработке цифровой информации</t>
  </si>
  <si>
    <t>29.01.07 Портной</t>
  </si>
  <si>
    <t>43.01.02 Парикмахер</t>
  </si>
  <si>
    <t>08.01.05 Мастер столярно-плотничных и паркетных работ</t>
  </si>
  <si>
    <t>третья</t>
  </si>
  <si>
    <t>Очно-заочная</t>
  </si>
  <si>
    <t xml:space="preserve">вторая </t>
  </si>
  <si>
    <t>08.02.11 Управление, эксплуатация и обслуживание многоквартирного дома</t>
  </si>
  <si>
    <t>38.02.04 Коммерция (по отраслям)</t>
  </si>
  <si>
    <t>43.01.09 Повар, кондитер</t>
  </si>
  <si>
    <t>15.01.05 Сварщик</t>
  </si>
  <si>
    <t>23.01.08 Слесарь по ремонту строительных машин</t>
  </si>
  <si>
    <t>ББ65</t>
  </si>
  <si>
    <t>13249 Кухонный рабочий</t>
  </si>
  <si>
    <t>ББ28</t>
  </si>
  <si>
    <t>ББ29</t>
  </si>
  <si>
    <t>О.В.Огороднова</t>
  </si>
  <si>
    <t>Отклонения от планового показателя ***</t>
  </si>
  <si>
    <t>% отклонения***</t>
  </si>
  <si>
    <t>Фактический  объем услуги ***</t>
  </si>
  <si>
    <t>ИТОГО Физические лица с ОВЗ и инвалиды</t>
  </si>
  <si>
    <t>ББ96</t>
  </si>
  <si>
    <t>Реализация основных общеобразовательных программ основного общего образования</t>
  </si>
  <si>
    <t>08.01.24 Мастер столярно-плотничных, паркетных и стекольных работ</t>
  </si>
  <si>
    <t>Т.Н. Кудрявцева</t>
  </si>
  <si>
    <t>13450 маляр</t>
  </si>
  <si>
    <t>заочная</t>
  </si>
  <si>
    <t>08.01.25 Мастер отделочных строительных и декоративных работ</t>
  </si>
  <si>
    <t>35.02.16 «Эксплуатация и ремонт сельскохозяйственной техники и оборудования»</t>
  </si>
  <si>
    <t>43.02.14 «Гостиничное дело"</t>
  </si>
  <si>
    <t>ББ52</t>
  </si>
  <si>
    <t>Реализация дополнительных общеразвивающих программ</t>
  </si>
  <si>
    <t>художественной направленности</t>
  </si>
  <si>
    <t>дети за исключением детей с ограниченными возможностями здоровья (ОВЗ) и детей-инвалидов</t>
  </si>
  <si>
    <t>Социально-педагогической направленности</t>
  </si>
  <si>
    <t>Код  услуги, работы</t>
  </si>
  <si>
    <t>Наименование государственной услуги, работы</t>
  </si>
  <si>
    <t xml:space="preserve">Категории потребителей государственной услуги </t>
  </si>
  <si>
    <t>физические лица, имеющие основное общее образование</t>
  </si>
  <si>
    <t>физические лица</t>
  </si>
  <si>
    <t>физические лица, не имеющие основное общее образование</t>
  </si>
  <si>
    <t>Физические лица, ранее не имевшие профессии рабочего или должности служащего</t>
  </si>
  <si>
    <t xml:space="preserve">обучающиеся с ограниченными возможностями здоровья (ОВЗ) </t>
  </si>
  <si>
    <t>Единица измерения</t>
  </si>
  <si>
    <t>чел.</t>
  </si>
  <si>
    <t>человеко-часов</t>
  </si>
  <si>
    <t xml:space="preserve">Реализация основных профессиональных образовательных программ среднего професисонального образования - программ подготовки квалифицированных рабочих, служащих </t>
  </si>
  <si>
    <t>физические лица, имеющие среднеее общее образование</t>
  </si>
  <si>
    <t>Реализация основных профессиональных образовательных программ среднего професисонального образования - программ подготовки специалистов среднего звена</t>
  </si>
  <si>
    <t>Среднегодовой контингент обучающихся на 2021 год (31.12.2021)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</si>
</sst>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top"/>
      <protection locked="0"/>
    </xf>
    <xf numFmtId="164" fontId="1" fillId="0" borderId="0" xfId="0" applyNumberFormat="1" applyFont="1" applyBorder="1" applyAlignment="1">
      <alignment horizontal="center" wrapText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13" fillId="3" borderId="1" xfId="0" applyFont="1" applyFill="1" applyBorder="1" applyAlignment="1" applyProtection="1">
      <alignment horizontal="center" vertical="top"/>
      <protection locked="0"/>
    </xf>
    <xf numFmtId="0" fontId="14" fillId="3" borderId="1" xfId="0" applyFont="1" applyFill="1" applyBorder="1" applyAlignment="1">
      <alignment horizontal="center" vertical="top"/>
    </xf>
    <xf numFmtId="0" fontId="13" fillId="3" borderId="11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center" vertical="center"/>
    </xf>
    <xf numFmtId="164" fontId="7" fillId="0" borderId="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6" fillId="0" borderId="22" xfId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3" borderId="1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Excel Built-in Normal" xfId="1" xr:uid="{64BA87A4-652F-47F9-9772-0325A5318CEB}"/>
    <cellStyle name="Обычный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60"/>
  <sheetViews>
    <sheetView tabSelected="1" zoomScale="55" zoomScaleNormal="55" workbookViewId="0">
      <selection activeCell="AG17" sqref="AG17"/>
    </sheetView>
  </sheetViews>
  <sheetFormatPr defaultRowHeight="14.4" x14ac:dyDescent="0.3"/>
  <cols>
    <col min="2" max="2" width="6.5546875" style="7" customWidth="1"/>
    <col min="3" max="3" width="10" customWidth="1"/>
    <col min="4" max="5" width="26" customWidth="1"/>
    <col min="6" max="8" width="14.88671875" customWidth="1"/>
    <col min="9" max="10" width="11.33203125" style="61" customWidth="1"/>
    <col min="11" max="11" width="7.6640625" customWidth="1"/>
    <col min="12" max="18" width="6.6640625" customWidth="1"/>
    <col min="19" max="22" width="6.6640625" style="23" customWidth="1"/>
    <col min="23" max="23" width="8.88671875" style="69"/>
    <col min="24" max="24" width="12.6640625" style="69" customWidth="1"/>
    <col min="25" max="25" width="12.88671875" customWidth="1"/>
    <col min="26" max="26" width="16" customWidth="1"/>
  </cols>
  <sheetData>
    <row r="2" spans="2:33" ht="18.75" customHeight="1" x14ac:dyDescent="0.3">
      <c r="D2" s="91" t="s">
        <v>85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77"/>
      <c r="Y2" s="35"/>
    </row>
    <row r="3" spans="2:33" ht="37.5" customHeight="1" x14ac:dyDescent="0.3">
      <c r="C3" s="92" t="s">
        <v>23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78"/>
      <c r="Y3" s="14"/>
    </row>
    <row r="4" spans="2:33" ht="17.399999999999999" x14ac:dyDescent="0.3">
      <c r="D4" s="14"/>
      <c r="E4" s="19"/>
      <c r="F4" s="14"/>
      <c r="G4" s="19"/>
      <c r="H4" s="19"/>
      <c r="I4" s="60"/>
      <c r="J4" s="60"/>
      <c r="K4" s="15" t="s">
        <v>16</v>
      </c>
      <c r="L4" s="14"/>
      <c r="M4" s="14"/>
      <c r="N4" s="14"/>
      <c r="O4" s="14"/>
      <c r="P4" s="14"/>
      <c r="Q4" s="14"/>
      <c r="R4" s="14"/>
      <c r="S4" s="22"/>
      <c r="T4" s="22"/>
      <c r="U4" s="22"/>
      <c r="V4" s="22"/>
      <c r="W4" s="68"/>
      <c r="X4" s="68"/>
      <c r="Y4" s="14"/>
    </row>
    <row r="5" spans="2:33" ht="9" customHeight="1" x14ac:dyDescent="0.3"/>
    <row r="6" spans="2:33" x14ac:dyDescent="0.3">
      <c r="B6" s="100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70"/>
      <c r="X6" s="79"/>
      <c r="Y6" s="40"/>
      <c r="Z6" s="31"/>
    </row>
    <row r="7" spans="2:33" s="4" customFormat="1" ht="75" customHeight="1" x14ac:dyDescent="0.25">
      <c r="B7" s="84" t="s">
        <v>3</v>
      </c>
      <c r="C7" s="84" t="s">
        <v>71</v>
      </c>
      <c r="D7" s="84" t="s">
        <v>72</v>
      </c>
      <c r="E7" s="84" t="s">
        <v>73</v>
      </c>
      <c r="F7" s="84" t="s">
        <v>17</v>
      </c>
      <c r="G7" s="84" t="s">
        <v>18</v>
      </c>
      <c r="H7" s="84" t="s">
        <v>19</v>
      </c>
      <c r="I7" s="84" t="s">
        <v>2</v>
      </c>
      <c r="J7" s="84" t="s">
        <v>79</v>
      </c>
      <c r="K7" s="5">
        <v>1</v>
      </c>
      <c r="L7" s="5">
        <v>2</v>
      </c>
      <c r="M7" s="5">
        <v>3</v>
      </c>
      <c r="N7" s="5">
        <v>4</v>
      </c>
      <c r="O7" s="5">
        <v>5</v>
      </c>
      <c r="P7" s="5" t="s">
        <v>11</v>
      </c>
      <c r="Q7" s="5" t="s">
        <v>12</v>
      </c>
      <c r="R7" s="5" t="s">
        <v>13</v>
      </c>
      <c r="S7" s="24">
        <v>9</v>
      </c>
      <c r="T7" s="24">
        <v>10</v>
      </c>
      <c r="U7" s="24" t="s">
        <v>14</v>
      </c>
      <c r="V7" s="24" t="s">
        <v>15</v>
      </c>
      <c r="W7" s="34" t="s">
        <v>0</v>
      </c>
      <c r="X7" s="37" t="s">
        <v>55</v>
      </c>
      <c r="Y7" s="37" t="s">
        <v>53</v>
      </c>
      <c r="Z7" s="37" t="s">
        <v>54</v>
      </c>
    </row>
    <row r="8" spans="2:33" s="4" customFormat="1" ht="13.2" x14ac:dyDescent="0.25">
      <c r="B8" s="121">
        <v>1</v>
      </c>
      <c r="C8" s="121" t="s">
        <v>66</v>
      </c>
      <c r="D8" s="121" t="s">
        <v>67</v>
      </c>
      <c r="E8" s="121" t="s">
        <v>75</v>
      </c>
      <c r="F8" s="124" t="s">
        <v>68</v>
      </c>
      <c r="G8" s="124" t="s">
        <v>69</v>
      </c>
      <c r="H8" s="55" t="s">
        <v>21</v>
      </c>
      <c r="I8" s="63"/>
      <c r="J8" s="85" t="s">
        <v>80</v>
      </c>
      <c r="K8" s="56">
        <v>27</v>
      </c>
      <c r="L8" s="56">
        <v>27</v>
      </c>
      <c r="M8" s="56">
        <v>27</v>
      </c>
      <c r="N8" s="56">
        <v>27</v>
      </c>
      <c r="O8" s="56">
        <v>27</v>
      </c>
      <c r="P8" s="56">
        <v>27</v>
      </c>
      <c r="Q8" s="56"/>
      <c r="R8" s="56"/>
      <c r="S8" s="56">
        <v>27</v>
      </c>
      <c r="T8" s="56">
        <v>27</v>
      </c>
      <c r="U8" s="56">
        <v>27</v>
      </c>
      <c r="V8" s="56">
        <v>27</v>
      </c>
      <c r="W8" s="34">
        <v>27</v>
      </c>
      <c r="X8" s="37">
        <f>SUM(K8:V8)/12</f>
        <v>22.5</v>
      </c>
      <c r="Y8" s="37">
        <f>X8-W8</f>
        <v>-4.5</v>
      </c>
      <c r="Z8" s="57">
        <f>X8/W8*100-100</f>
        <v>-16.666666666666657</v>
      </c>
      <c r="AC8" s="4">
        <v>27</v>
      </c>
      <c r="AE8" s="4">
        <v>12</v>
      </c>
      <c r="AG8" s="4">
        <v>15</v>
      </c>
    </row>
    <row r="9" spans="2:33" s="4" customFormat="1" ht="26.4" x14ac:dyDescent="0.25">
      <c r="B9" s="123"/>
      <c r="C9" s="123"/>
      <c r="D9" s="123"/>
      <c r="E9" s="123"/>
      <c r="F9" s="125"/>
      <c r="G9" s="125"/>
      <c r="H9" s="55" t="s">
        <v>21</v>
      </c>
      <c r="I9" s="63"/>
      <c r="J9" s="86" t="s">
        <v>81</v>
      </c>
      <c r="K9" s="58">
        <v>388</v>
      </c>
      <c r="L9" s="58">
        <v>388</v>
      </c>
      <c r="M9" s="58">
        <v>388</v>
      </c>
      <c r="N9" s="58">
        <v>388</v>
      </c>
      <c r="O9" s="58">
        <v>388</v>
      </c>
      <c r="P9" s="58">
        <v>388</v>
      </c>
      <c r="Q9" s="58"/>
      <c r="R9" s="58"/>
      <c r="S9" s="58">
        <v>388</v>
      </c>
      <c r="T9" s="58">
        <v>388</v>
      </c>
      <c r="U9" s="58">
        <v>388</v>
      </c>
      <c r="V9" s="58">
        <v>388</v>
      </c>
      <c r="W9" s="59">
        <v>3888</v>
      </c>
      <c r="X9" s="37">
        <f>SUM(K9:V9)</f>
        <v>3880</v>
      </c>
      <c r="Y9" s="37">
        <f t="shared" ref="Y9:Y11" si="0">X9-W9</f>
        <v>-8</v>
      </c>
      <c r="Z9" s="57">
        <f t="shared" ref="Z9:Z11" si="1">X9/W9*100-100</f>
        <v>-0.20576131687242594</v>
      </c>
      <c r="AC9" s="4">
        <v>3888</v>
      </c>
      <c r="AE9" s="4">
        <f>AE8*144</f>
        <v>1728</v>
      </c>
      <c r="AG9" s="4">
        <f>AG8*144</f>
        <v>2160</v>
      </c>
    </row>
    <row r="10" spans="2:33" s="4" customFormat="1" ht="13.2" x14ac:dyDescent="0.25">
      <c r="B10" s="123"/>
      <c r="C10" s="123"/>
      <c r="D10" s="123"/>
      <c r="E10" s="123"/>
      <c r="F10" s="124" t="s">
        <v>70</v>
      </c>
      <c r="G10" s="124" t="s">
        <v>69</v>
      </c>
      <c r="H10" s="55" t="s">
        <v>21</v>
      </c>
      <c r="I10" s="63"/>
      <c r="J10" s="85" t="s">
        <v>80</v>
      </c>
      <c r="K10" s="56">
        <v>99</v>
      </c>
      <c r="L10" s="56">
        <v>99</v>
      </c>
      <c r="M10" s="56">
        <v>99</v>
      </c>
      <c r="N10" s="56">
        <v>99</v>
      </c>
      <c r="O10" s="56">
        <v>99</v>
      </c>
      <c r="P10" s="56">
        <v>99</v>
      </c>
      <c r="Q10" s="56"/>
      <c r="R10" s="56"/>
      <c r="S10" s="56">
        <v>99</v>
      </c>
      <c r="T10" s="56">
        <v>99</v>
      </c>
      <c r="U10" s="56">
        <v>99</v>
      </c>
      <c r="V10" s="56">
        <v>99</v>
      </c>
      <c r="W10" s="34">
        <v>99</v>
      </c>
      <c r="X10" s="37">
        <f t="shared" ref="X10" si="2">SUM(K10:V10)/12</f>
        <v>82.5</v>
      </c>
      <c r="Y10" s="37">
        <f t="shared" si="0"/>
        <v>-16.5</v>
      </c>
      <c r="Z10" s="57">
        <f t="shared" si="1"/>
        <v>-16.666666666666657</v>
      </c>
    </row>
    <row r="11" spans="2:33" s="4" customFormat="1" ht="26.4" x14ac:dyDescent="0.25">
      <c r="B11" s="122"/>
      <c r="C11" s="122"/>
      <c r="D11" s="122"/>
      <c r="E11" s="122"/>
      <c r="F11" s="125"/>
      <c r="G11" s="125"/>
      <c r="H11" s="55" t="s">
        <v>21</v>
      </c>
      <c r="I11" s="63"/>
      <c r="J11" s="86" t="s">
        <v>81</v>
      </c>
      <c r="K11" s="90">
        <v>1425</v>
      </c>
      <c r="L11" s="90">
        <v>1425</v>
      </c>
      <c r="M11" s="90">
        <v>1425</v>
      </c>
      <c r="N11" s="90">
        <v>1425</v>
      </c>
      <c r="O11" s="90">
        <v>1425</v>
      </c>
      <c r="P11" s="90">
        <v>1425</v>
      </c>
      <c r="Q11" s="58"/>
      <c r="R11" s="58"/>
      <c r="S11" s="90">
        <v>1425</v>
      </c>
      <c r="T11" s="90">
        <v>1425</v>
      </c>
      <c r="U11" s="90">
        <v>1425</v>
      </c>
      <c r="V11" s="90">
        <v>1425</v>
      </c>
      <c r="W11" s="89">
        <v>14256</v>
      </c>
      <c r="X11" s="37">
        <f>SUM(K11:V11)</f>
        <v>14250</v>
      </c>
      <c r="Y11" s="37">
        <f t="shared" si="0"/>
        <v>-6</v>
      </c>
      <c r="Z11" s="57">
        <f t="shared" si="1"/>
        <v>-4.2087542087543284E-2</v>
      </c>
      <c r="AC11" s="4">
        <v>99</v>
      </c>
    </row>
    <row r="12" spans="2:33" s="4" customFormat="1" ht="13.2" x14ac:dyDescent="0.25">
      <c r="B12" s="121">
        <v>2</v>
      </c>
      <c r="C12" s="121" t="s">
        <v>57</v>
      </c>
      <c r="D12" s="121" t="s">
        <v>58</v>
      </c>
      <c r="E12" s="121" t="s">
        <v>76</v>
      </c>
      <c r="F12" s="119"/>
      <c r="G12" s="119" t="s">
        <v>20</v>
      </c>
      <c r="H12" s="119" t="s">
        <v>21</v>
      </c>
      <c r="I12" s="98" t="s">
        <v>25</v>
      </c>
      <c r="J12" s="85" t="s">
        <v>80</v>
      </c>
      <c r="K12" s="42">
        <v>33</v>
      </c>
      <c r="L12" s="42">
        <v>31</v>
      </c>
      <c r="M12" s="42">
        <v>31</v>
      </c>
      <c r="N12" s="42">
        <v>31</v>
      </c>
      <c r="O12" s="42">
        <v>30</v>
      </c>
      <c r="P12" s="42">
        <v>30</v>
      </c>
      <c r="Q12" s="42">
        <v>30</v>
      </c>
      <c r="R12" s="42">
        <v>30</v>
      </c>
      <c r="S12" s="42">
        <v>40</v>
      </c>
      <c r="T12" s="42">
        <v>40</v>
      </c>
      <c r="U12" s="42">
        <v>40</v>
      </c>
      <c r="V12" s="42">
        <v>40</v>
      </c>
      <c r="W12" s="34">
        <v>33</v>
      </c>
      <c r="X12" s="80">
        <f t="shared" ref="X12:X19" si="3">SUM(K12:V12)/12</f>
        <v>33.833333333333336</v>
      </c>
      <c r="Y12" s="38">
        <f t="shared" ref="Y12:Y19" si="4">X12-W12</f>
        <v>0.8333333333333357</v>
      </c>
      <c r="Z12" s="38">
        <f t="shared" ref="Z12:Z19" si="5">X12/W12*100-100</f>
        <v>2.525252525252526</v>
      </c>
    </row>
    <row r="13" spans="2:33" s="4" customFormat="1" ht="26.4" x14ac:dyDescent="0.25">
      <c r="B13" s="122"/>
      <c r="C13" s="122"/>
      <c r="D13" s="122"/>
      <c r="E13" s="122"/>
      <c r="F13" s="120"/>
      <c r="G13" s="120"/>
      <c r="H13" s="120"/>
      <c r="I13" s="109"/>
      <c r="J13" s="86" t="s">
        <v>81</v>
      </c>
      <c r="K13" s="52">
        <f>K12*1404</f>
        <v>46332</v>
      </c>
      <c r="L13" s="52">
        <f t="shared" ref="L13:V13" si="6">L12*1404</f>
        <v>43524</v>
      </c>
      <c r="M13" s="52">
        <f t="shared" si="6"/>
        <v>43524</v>
      </c>
      <c r="N13" s="52">
        <f t="shared" si="6"/>
        <v>43524</v>
      </c>
      <c r="O13" s="52">
        <f t="shared" si="6"/>
        <v>42120</v>
      </c>
      <c r="P13" s="52">
        <f t="shared" si="6"/>
        <v>42120</v>
      </c>
      <c r="Q13" s="52">
        <f t="shared" si="6"/>
        <v>42120</v>
      </c>
      <c r="R13" s="52">
        <f t="shared" si="6"/>
        <v>42120</v>
      </c>
      <c r="S13" s="52">
        <f t="shared" si="6"/>
        <v>56160</v>
      </c>
      <c r="T13" s="52">
        <f t="shared" si="6"/>
        <v>56160</v>
      </c>
      <c r="U13" s="52">
        <f t="shared" si="6"/>
        <v>56160</v>
      </c>
      <c r="V13" s="52">
        <f t="shared" si="6"/>
        <v>56160</v>
      </c>
      <c r="W13" s="34">
        <v>35100</v>
      </c>
      <c r="X13" s="80">
        <f t="shared" si="3"/>
        <v>47502</v>
      </c>
      <c r="Y13" s="38">
        <f t="shared" si="4"/>
        <v>12402</v>
      </c>
      <c r="Z13" s="38">
        <f t="shared" si="5"/>
        <v>35.333333333333314</v>
      </c>
    </row>
    <row r="14" spans="2:33" x14ac:dyDescent="0.3">
      <c r="B14" s="107">
        <v>3</v>
      </c>
      <c r="C14" s="107" t="s">
        <v>48</v>
      </c>
      <c r="D14" s="106" t="s">
        <v>22</v>
      </c>
      <c r="E14" s="106" t="s">
        <v>77</v>
      </c>
      <c r="F14" s="96" t="s">
        <v>61</v>
      </c>
      <c r="G14" s="94" t="s">
        <v>78</v>
      </c>
      <c r="H14" s="94" t="s">
        <v>21</v>
      </c>
      <c r="I14" s="98">
        <v>2</v>
      </c>
      <c r="J14" s="85" t="s">
        <v>80</v>
      </c>
      <c r="K14" s="49">
        <v>21</v>
      </c>
      <c r="L14" s="49">
        <v>21</v>
      </c>
      <c r="M14" s="49">
        <v>21</v>
      </c>
      <c r="N14" s="49">
        <v>21</v>
      </c>
      <c r="O14" s="49">
        <v>21</v>
      </c>
      <c r="P14" s="49">
        <v>21</v>
      </c>
      <c r="Q14" s="49">
        <v>21</v>
      </c>
      <c r="R14" s="49">
        <v>21</v>
      </c>
      <c r="S14" s="50">
        <v>17</v>
      </c>
      <c r="T14" s="50">
        <v>17</v>
      </c>
      <c r="U14" s="50">
        <v>17</v>
      </c>
      <c r="V14" s="50">
        <v>17</v>
      </c>
      <c r="W14" s="71">
        <v>20</v>
      </c>
      <c r="X14" s="80">
        <f t="shared" si="3"/>
        <v>19.666666666666668</v>
      </c>
      <c r="Y14" s="38">
        <f t="shared" si="4"/>
        <v>-0.33333333333333215</v>
      </c>
      <c r="Z14" s="38">
        <f t="shared" si="5"/>
        <v>-1.6666666666666572</v>
      </c>
    </row>
    <row r="15" spans="2:33" ht="45" customHeight="1" x14ac:dyDescent="0.3">
      <c r="B15" s="108"/>
      <c r="C15" s="108"/>
      <c r="D15" s="106"/>
      <c r="E15" s="106"/>
      <c r="F15" s="103"/>
      <c r="G15" s="112"/>
      <c r="H15" s="112"/>
      <c r="I15" s="109"/>
      <c r="J15" s="86" t="s">
        <v>81</v>
      </c>
      <c r="K15" s="39">
        <f>K14*1404</f>
        <v>29484</v>
      </c>
      <c r="L15" s="39">
        <f t="shared" ref="L15:V15" si="7">L14*1404</f>
        <v>29484</v>
      </c>
      <c r="M15" s="39">
        <f t="shared" si="7"/>
        <v>29484</v>
      </c>
      <c r="N15" s="39">
        <f t="shared" si="7"/>
        <v>29484</v>
      </c>
      <c r="O15" s="39">
        <f t="shared" si="7"/>
        <v>29484</v>
      </c>
      <c r="P15" s="39">
        <f t="shared" si="7"/>
        <v>29484</v>
      </c>
      <c r="Q15" s="39">
        <f t="shared" si="7"/>
        <v>29484</v>
      </c>
      <c r="R15" s="39">
        <f t="shared" si="7"/>
        <v>29484</v>
      </c>
      <c r="S15" s="39">
        <f t="shared" si="7"/>
        <v>23868</v>
      </c>
      <c r="T15" s="39">
        <f t="shared" si="7"/>
        <v>23868</v>
      </c>
      <c r="U15" s="39">
        <f t="shared" si="7"/>
        <v>23868</v>
      </c>
      <c r="V15" s="39">
        <f t="shared" si="7"/>
        <v>23868</v>
      </c>
      <c r="W15" s="71">
        <v>28080</v>
      </c>
      <c r="X15" s="80">
        <f t="shared" si="3"/>
        <v>27612</v>
      </c>
      <c r="Y15" s="38">
        <f t="shared" si="4"/>
        <v>-468</v>
      </c>
      <c r="Z15" s="38">
        <f t="shared" si="5"/>
        <v>-1.6666666666666714</v>
      </c>
    </row>
    <row r="16" spans="2:33" x14ac:dyDescent="0.3">
      <c r="B16" s="108"/>
      <c r="C16" s="108"/>
      <c r="D16" s="106"/>
      <c r="E16" s="106"/>
      <c r="F16" s="96" t="s">
        <v>49</v>
      </c>
      <c r="G16" s="94" t="s">
        <v>78</v>
      </c>
      <c r="H16" s="94" t="s">
        <v>21</v>
      </c>
      <c r="I16" s="98">
        <v>2</v>
      </c>
      <c r="J16" s="85" t="s">
        <v>80</v>
      </c>
      <c r="K16" s="49">
        <v>4</v>
      </c>
      <c r="L16" s="49">
        <v>4</v>
      </c>
      <c r="M16" s="49">
        <v>5</v>
      </c>
      <c r="N16" s="49">
        <v>5</v>
      </c>
      <c r="O16" s="49">
        <v>5</v>
      </c>
      <c r="P16" s="49">
        <v>5</v>
      </c>
      <c r="Q16" s="49">
        <v>5</v>
      </c>
      <c r="R16" s="49">
        <v>5</v>
      </c>
      <c r="S16" s="49">
        <v>12</v>
      </c>
      <c r="T16" s="49">
        <v>12</v>
      </c>
      <c r="U16" s="49">
        <v>13</v>
      </c>
      <c r="V16" s="49">
        <v>13</v>
      </c>
      <c r="W16" s="71">
        <v>7</v>
      </c>
      <c r="X16" s="80">
        <f t="shared" si="3"/>
        <v>7.333333333333333</v>
      </c>
      <c r="Y16" s="38">
        <f t="shared" si="4"/>
        <v>0.33333333333333304</v>
      </c>
      <c r="Z16" s="38">
        <f t="shared" si="5"/>
        <v>4.7619047619047734</v>
      </c>
    </row>
    <row r="17" spans="2:26" ht="45.6" customHeight="1" thickBot="1" x14ac:dyDescent="0.35">
      <c r="B17" s="108"/>
      <c r="C17" s="108"/>
      <c r="D17" s="106"/>
      <c r="E17" s="106"/>
      <c r="F17" s="97"/>
      <c r="G17" s="95"/>
      <c r="H17" s="95"/>
      <c r="I17" s="99"/>
      <c r="J17" s="86" t="s">
        <v>81</v>
      </c>
      <c r="K17" s="41">
        <f>K16*1404</f>
        <v>5616</v>
      </c>
      <c r="L17" s="41">
        <f t="shared" ref="L17:V17" si="8">L16*1404</f>
        <v>5616</v>
      </c>
      <c r="M17" s="41">
        <f t="shared" si="8"/>
        <v>7020</v>
      </c>
      <c r="N17" s="41">
        <f t="shared" si="8"/>
        <v>7020</v>
      </c>
      <c r="O17" s="41">
        <f t="shared" si="8"/>
        <v>7020</v>
      </c>
      <c r="P17" s="41">
        <f t="shared" si="8"/>
        <v>7020</v>
      </c>
      <c r="Q17" s="41">
        <f t="shared" si="8"/>
        <v>7020</v>
      </c>
      <c r="R17" s="41">
        <f t="shared" si="8"/>
        <v>7020</v>
      </c>
      <c r="S17" s="41">
        <f t="shared" si="8"/>
        <v>16848</v>
      </c>
      <c r="T17" s="41">
        <f t="shared" si="8"/>
        <v>16848</v>
      </c>
      <c r="U17" s="41">
        <f t="shared" si="8"/>
        <v>18252</v>
      </c>
      <c r="V17" s="41">
        <f t="shared" si="8"/>
        <v>18252</v>
      </c>
      <c r="W17" s="72">
        <v>9828</v>
      </c>
      <c r="X17" s="80">
        <f t="shared" si="3"/>
        <v>10296</v>
      </c>
      <c r="Y17" s="38">
        <f t="shared" si="4"/>
        <v>468</v>
      </c>
      <c r="Z17" s="38">
        <f t="shared" si="5"/>
        <v>4.7619047619047734</v>
      </c>
    </row>
    <row r="18" spans="2:26" x14ac:dyDescent="0.3">
      <c r="B18" s="108"/>
      <c r="C18" s="108"/>
      <c r="D18" s="106"/>
      <c r="E18" s="106"/>
      <c r="F18" s="113" t="s">
        <v>56</v>
      </c>
      <c r="G18" s="114"/>
      <c r="H18" s="117" t="s">
        <v>21</v>
      </c>
      <c r="I18" s="104">
        <v>2</v>
      </c>
      <c r="J18" s="85" t="s">
        <v>80</v>
      </c>
      <c r="K18" s="51">
        <f>SUM(K14,K16)</f>
        <v>25</v>
      </c>
      <c r="L18" s="51">
        <f t="shared" ref="L18:V18" si="9">SUM(L14,L16)</f>
        <v>25</v>
      </c>
      <c r="M18" s="51">
        <f t="shared" si="9"/>
        <v>26</v>
      </c>
      <c r="N18" s="51">
        <f t="shared" si="9"/>
        <v>26</v>
      </c>
      <c r="O18" s="51">
        <f t="shared" si="9"/>
        <v>26</v>
      </c>
      <c r="P18" s="51">
        <f t="shared" si="9"/>
        <v>26</v>
      </c>
      <c r="Q18" s="51">
        <f t="shared" si="9"/>
        <v>26</v>
      </c>
      <c r="R18" s="51">
        <f t="shared" si="9"/>
        <v>26</v>
      </c>
      <c r="S18" s="51">
        <f t="shared" si="9"/>
        <v>29</v>
      </c>
      <c r="T18" s="51">
        <f t="shared" si="9"/>
        <v>29</v>
      </c>
      <c r="U18" s="51">
        <f t="shared" si="9"/>
        <v>30</v>
      </c>
      <c r="V18" s="51">
        <f t="shared" si="9"/>
        <v>30</v>
      </c>
      <c r="W18" s="73">
        <v>27</v>
      </c>
      <c r="X18" s="80">
        <f t="shared" si="3"/>
        <v>27</v>
      </c>
      <c r="Y18" s="38">
        <f t="shared" si="4"/>
        <v>0</v>
      </c>
      <c r="Z18" s="38">
        <f t="shared" si="5"/>
        <v>0</v>
      </c>
    </row>
    <row r="19" spans="2:26" ht="27" thickBot="1" x14ac:dyDescent="0.35">
      <c r="B19" s="108"/>
      <c r="C19" s="108"/>
      <c r="D19" s="106"/>
      <c r="E19" s="106"/>
      <c r="F19" s="115"/>
      <c r="G19" s="116"/>
      <c r="H19" s="118"/>
      <c r="I19" s="105"/>
      <c r="J19" s="86" t="s">
        <v>81</v>
      </c>
      <c r="K19" s="46">
        <f>SUM(K15,K17)</f>
        <v>35100</v>
      </c>
      <c r="L19" s="46">
        <f t="shared" ref="L19:V19" si="10">SUM(L15,L17)</f>
        <v>35100</v>
      </c>
      <c r="M19" s="46">
        <f t="shared" si="10"/>
        <v>36504</v>
      </c>
      <c r="N19" s="46">
        <f t="shared" si="10"/>
        <v>36504</v>
      </c>
      <c r="O19" s="46">
        <f t="shared" si="10"/>
        <v>36504</v>
      </c>
      <c r="P19" s="46">
        <f t="shared" si="10"/>
        <v>36504</v>
      </c>
      <c r="Q19" s="46">
        <f t="shared" si="10"/>
        <v>36504</v>
      </c>
      <c r="R19" s="46">
        <f t="shared" si="10"/>
        <v>36504</v>
      </c>
      <c r="S19" s="46">
        <f t="shared" si="10"/>
        <v>40716</v>
      </c>
      <c r="T19" s="46">
        <f t="shared" si="10"/>
        <v>40716</v>
      </c>
      <c r="U19" s="46">
        <f t="shared" si="10"/>
        <v>42120</v>
      </c>
      <c r="V19" s="46">
        <f t="shared" si="10"/>
        <v>42120</v>
      </c>
      <c r="W19" s="74">
        <v>37908</v>
      </c>
      <c r="X19" s="80">
        <f t="shared" si="3"/>
        <v>37908</v>
      </c>
      <c r="Y19" s="38">
        <f t="shared" si="4"/>
        <v>0</v>
      </c>
      <c r="Z19" s="38">
        <f t="shared" si="5"/>
        <v>0</v>
      </c>
    </row>
    <row r="20" spans="2:26" ht="92.4" x14ac:dyDescent="0.3">
      <c r="B20" s="8">
        <v>4</v>
      </c>
      <c r="C20" s="21" t="s">
        <v>50</v>
      </c>
      <c r="D20" s="87" t="s">
        <v>84</v>
      </c>
      <c r="E20" s="88" t="s">
        <v>74</v>
      </c>
      <c r="F20" s="47" t="s">
        <v>24</v>
      </c>
      <c r="G20" s="47" t="s">
        <v>20</v>
      </c>
      <c r="H20" s="47" t="s">
        <v>21</v>
      </c>
      <c r="I20" s="64" t="s">
        <v>25</v>
      </c>
      <c r="J20" s="83"/>
      <c r="K20" s="43">
        <v>74</v>
      </c>
      <c r="L20" s="48">
        <v>74</v>
      </c>
      <c r="M20" s="48">
        <v>72</v>
      </c>
      <c r="N20" s="44">
        <v>71</v>
      </c>
      <c r="O20" s="44">
        <v>71</v>
      </c>
      <c r="P20" s="44">
        <v>71</v>
      </c>
      <c r="Q20" s="44">
        <v>71</v>
      </c>
      <c r="R20" s="44">
        <v>71</v>
      </c>
      <c r="S20" s="44">
        <v>78</v>
      </c>
      <c r="T20" s="44">
        <v>78</v>
      </c>
      <c r="U20" s="44">
        <v>80</v>
      </c>
      <c r="V20" s="44">
        <v>81</v>
      </c>
      <c r="W20" s="75">
        <v>74</v>
      </c>
      <c r="X20" s="81">
        <f t="shared" ref="X20:X44" si="11">SUM(K20:V20)/12</f>
        <v>74.333333333333329</v>
      </c>
      <c r="Y20" s="45">
        <f t="shared" ref="Y20:Y44" si="12">X20-W20</f>
        <v>0.3333333333333286</v>
      </c>
      <c r="Z20" s="45">
        <f t="shared" ref="Z20:Z44" si="13">X20/W20*100-100</f>
        <v>0.45045045045044674</v>
      </c>
    </row>
    <row r="21" spans="2:26" ht="92.4" x14ac:dyDescent="0.3">
      <c r="B21" s="8">
        <v>5</v>
      </c>
      <c r="C21" s="21" t="s">
        <v>50</v>
      </c>
      <c r="D21" s="87" t="s">
        <v>84</v>
      </c>
      <c r="E21" s="88" t="s">
        <v>83</v>
      </c>
      <c r="F21" s="47" t="s">
        <v>24</v>
      </c>
      <c r="G21" s="47" t="s">
        <v>20</v>
      </c>
      <c r="H21" s="47" t="s">
        <v>62</v>
      </c>
      <c r="I21" s="64" t="s">
        <v>25</v>
      </c>
      <c r="J21" s="83"/>
      <c r="K21" s="43">
        <v>0</v>
      </c>
      <c r="L21" s="48">
        <v>0</v>
      </c>
      <c r="M21" s="48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5</v>
      </c>
      <c r="T21" s="44">
        <v>5</v>
      </c>
      <c r="U21" s="44">
        <v>13</v>
      </c>
      <c r="V21" s="44">
        <v>12</v>
      </c>
      <c r="W21" s="75">
        <v>3</v>
      </c>
      <c r="X21" s="81">
        <f>SUM(K21:V21)/12</f>
        <v>2.9166666666666665</v>
      </c>
      <c r="Y21" s="45">
        <f t="shared" si="12"/>
        <v>-8.3333333333333481E-2</v>
      </c>
      <c r="Z21" s="45">
        <f t="shared" si="13"/>
        <v>-2.7777777777777857</v>
      </c>
    </row>
    <row r="22" spans="2:26" ht="92.4" x14ac:dyDescent="0.3">
      <c r="B22" s="8">
        <v>6</v>
      </c>
      <c r="C22" s="21" t="s">
        <v>50</v>
      </c>
      <c r="D22" s="87" t="s">
        <v>84</v>
      </c>
      <c r="E22" s="88" t="s">
        <v>74</v>
      </c>
      <c r="F22" s="47" t="s">
        <v>64</v>
      </c>
      <c r="G22" s="47" t="s">
        <v>20</v>
      </c>
      <c r="H22" s="47" t="s">
        <v>21</v>
      </c>
      <c r="I22" s="64"/>
      <c r="J22" s="83"/>
      <c r="K22" s="43">
        <v>0</v>
      </c>
      <c r="L22" s="48">
        <v>0</v>
      </c>
      <c r="M22" s="48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25</v>
      </c>
      <c r="T22" s="44">
        <v>25</v>
      </c>
      <c r="U22" s="44">
        <v>25</v>
      </c>
      <c r="V22" s="44">
        <v>25</v>
      </c>
      <c r="W22" s="75">
        <v>8</v>
      </c>
      <c r="X22" s="81">
        <f>SUM(K22:V22)/12</f>
        <v>8.3333333333333339</v>
      </c>
      <c r="Y22" s="45">
        <f t="shared" si="12"/>
        <v>0.33333333333333393</v>
      </c>
      <c r="Z22" s="45">
        <f t="shared" si="13"/>
        <v>4.1666666666666714</v>
      </c>
    </row>
    <row r="23" spans="2:26" ht="92.4" x14ac:dyDescent="0.3">
      <c r="B23" s="8">
        <v>7</v>
      </c>
      <c r="C23" s="21" t="s">
        <v>50</v>
      </c>
      <c r="D23" s="87" t="s">
        <v>84</v>
      </c>
      <c r="E23" s="88" t="s">
        <v>74</v>
      </c>
      <c r="F23" s="47" t="s">
        <v>65</v>
      </c>
      <c r="G23" s="47" t="s">
        <v>20</v>
      </c>
      <c r="H23" s="47" t="s">
        <v>21</v>
      </c>
      <c r="I23" s="64"/>
      <c r="J23" s="83"/>
      <c r="K23" s="43">
        <v>0</v>
      </c>
      <c r="L23" s="48">
        <v>0</v>
      </c>
      <c r="M23" s="48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13</v>
      </c>
      <c r="T23" s="44">
        <v>13</v>
      </c>
      <c r="U23" s="44">
        <v>16</v>
      </c>
      <c r="V23" s="44">
        <v>18</v>
      </c>
      <c r="W23" s="75">
        <v>5</v>
      </c>
      <c r="X23" s="81">
        <f>SUM(K23:V23)/12</f>
        <v>5</v>
      </c>
      <c r="Y23" s="45">
        <f t="shared" si="12"/>
        <v>0</v>
      </c>
      <c r="Z23" s="45">
        <f t="shared" si="13"/>
        <v>0</v>
      </c>
    </row>
    <row r="24" spans="2:26" ht="92.4" x14ac:dyDescent="0.3">
      <c r="B24" s="8">
        <v>8</v>
      </c>
      <c r="C24" s="21" t="s">
        <v>50</v>
      </c>
      <c r="D24" s="87" t="s">
        <v>84</v>
      </c>
      <c r="E24" s="88" t="s">
        <v>74</v>
      </c>
      <c r="F24" s="33" t="s">
        <v>26</v>
      </c>
      <c r="G24" s="33" t="s">
        <v>20</v>
      </c>
      <c r="H24" s="1" t="s">
        <v>27</v>
      </c>
      <c r="I24" s="62" t="s">
        <v>25</v>
      </c>
      <c r="J24" s="62"/>
      <c r="K24" s="2">
        <v>38</v>
      </c>
      <c r="L24" s="2">
        <v>36</v>
      </c>
      <c r="M24" s="2">
        <v>36</v>
      </c>
      <c r="N24" s="2">
        <v>36</v>
      </c>
      <c r="O24" s="2">
        <v>35</v>
      </c>
      <c r="P24" s="2">
        <v>35</v>
      </c>
      <c r="Q24" s="2">
        <v>35</v>
      </c>
      <c r="R24" s="2">
        <v>35</v>
      </c>
      <c r="S24" s="54">
        <v>21</v>
      </c>
      <c r="T24" s="54">
        <v>21</v>
      </c>
      <c r="U24" s="54">
        <v>21</v>
      </c>
      <c r="V24" s="54">
        <v>20</v>
      </c>
      <c r="W24" s="71">
        <v>31</v>
      </c>
      <c r="X24" s="80">
        <f t="shared" si="11"/>
        <v>30.75</v>
      </c>
      <c r="Y24" s="38">
        <f t="shared" si="12"/>
        <v>-0.25</v>
      </c>
      <c r="Z24" s="38">
        <f t="shared" si="13"/>
        <v>-0.80645161290323131</v>
      </c>
    </row>
    <row r="25" spans="2:26" ht="92.4" x14ac:dyDescent="0.3">
      <c r="B25" s="8">
        <v>9</v>
      </c>
      <c r="C25" s="21" t="s">
        <v>50</v>
      </c>
      <c r="D25" s="87" t="s">
        <v>84</v>
      </c>
      <c r="E25" s="88" t="s">
        <v>74</v>
      </c>
      <c r="F25" s="33" t="s">
        <v>28</v>
      </c>
      <c r="G25" s="33" t="s">
        <v>20</v>
      </c>
      <c r="H25" s="1" t="s">
        <v>27</v>
      </c>
      <c r="I25" s="62" t="s">
        <v>33</v>
      </c>
      <c r="J25" s="62"/>
      <c r="K25" s="2">
        <v>67</v>
      </c>
      <c r="L25" s="2">
        <v>65</v>
      </c>
      <c r="M25" s="2">
        <v>64</v>
      </c>
      <c r="N25" s="2">
        <v>63</v>
      </c>
      <c r="O25" s="2">
        <v>63</v>
      </c>
      <c r="P25" s="2">
        <v>62</v>
      </c>
      <c r="Q25" s="2">
        <v>62</v>
      </c>
      <c r="R25" s="2">
        <v>61</v>
      </c>
      <c r="S25" s="3">
        <v>72</v>
      </c>
      <c r="T25" s="3">
        <v>71</v>
      </c>
      <c r="U25" s="3">
        <v>70</v>
      </c>
      <c r="V25" s="3">
        <v>69</v>
      </c>
      <c r="W25" s="71">
        <v>66</v>
      </c>
      <c r="X25" s="80">
        <f t="shared" si="11"/>
        <v>65.75</v>
      </c>
      <c r="Y25" s="38">
        <f t="shared" si="12"/>
        <v>-0.25</v>
      </c>
      <c r="Z25" s="38">
        <f t="shared" si="13"/>
        <v>-0.37878787878787534</v>
      </c>
    </row>
    <row r="26" spans="2:26" ht="92.4" x14ac:dyDescent="0.3">
      <c r="B26" s="8">
        <v>12</v>
      </c>
      <c r="C26" s="21" t="s">
        <v>50</v>
      </c>
      <c r="D26" s="87" t="s">
        <v>84</v>
      </c>
      <c r="E26" s="88" t="s">
        <v>74</v>
      </c>
      <c r="F26" s="21" t="s">
        <v>31</v>
      </c>
      <c r="G26" s="1" t="s">
        <v>20</v>
      </c>
      <c r="H26" s="1" t="s">
        <v>27</v>
      </c>
      <c r="I26" s="65" t="s">
        <v>30</v>
      </c>
      <c r="J26" s="65"/>
      <c r="K26" s="2">
        <v>88</v>
      </c>
      <c r="L26" s="2">
        <v>87</v>
      </c>
      <c r="M26" s="2">
        <v>85</v>
      </c>
      <c r="N26" s="2">
        <v>84</v>
      </c>
      <c r="O26" s="2">
        <v>82</v>
      </c>
      <c r="P26" s="2">
        <v>80</v>
      </c>
      <c r="Q26" s="2">
        <v>80</v>
      </c>
      <c r="R26" s="2">
        <v>79</v>
      </c>
      <c r="S26" s="2">
        <v>85</v>
      </c>
      <c r="T26" s="2">
        <v>85</v>
      </c>
      <c r="U26" s="2">
        <v>86</v>
      </c>
      <c r="V26" s="2">
        <v>83</v>
      </c>
      <c r="W26" s="71">
        <v>84</v>
      </c>
      <c r="X26" s="80">
        <f t="shared" si="11"/>
        <v>83.666666666666671</v>
      </c>
      <c r="Y26" s="38">
        <f t="shared" si="12"/>
        <v>-0.3333333333333286</v>
      </c>
      <c r="Z26" s="38">
        <f t="shared" si="13"/>
        <v>-0.39682539682539186</v>
      </c>
    </row>
    <row r="27" spans="2:26" ht="92.4" x14ac:dyDescent="0.3">
      <c r="B27" s="8">
        <v>13</v>
      </c>
      <c r="C27" s="21" t="s">
        <v>50</v>
      </c>
      <c r="D27" s="87" t="s">
        <v>84</v>
      </c>
      <c r="E27" s="88" t="s">
        <v>74</v>
      </c>
      <c r="F27" s="21" t="s">
        <v>32</v>
      </c>
      <c r="G27" s="1" t="s">
        <v>20</v>
      </c>
      <c r="H27" s="1" t="s">
        <v>27</v>
      </c>
      <c r="I27" s="62" t="s">
        <v>33</v>
      </c>
      <c r="J27" s="62"/>
      <c r="K27" s="2">
        <v>92</v>
      </c>
      <c r="L27" s="2">
        <v>91</v>
      </c>
      <c r="M27" s="2">
        <v>91</v>
      </c>
      <c r="N27" s="2">
        <v>91</v>
      </c>
      <c r="O27" s="2">
        <v>91</v>
      </c>
      <c r="P27" s="2">
        <v>89</v>
      </c>
      <c r="Q27" s="2">
        <v>89</v>
      </c>
      <c r="R27" s="2">
        <v>89</v>
      </c>
      <c r="S27" s="3">
        <v>68</v>
      </c>
      <c r="T27" s="3">
        <v>67</v>
      </c>
      <c r="U27" s="3">
        <v>67</v>
      </c>
      <c r="V27" s="3">
        <v>62</v>
      </c>
      <c r="W27" s="71">
        <v>83</v>
      </c>
      <c r="X27" s="80">
        <f t="shared" si="11"/>
        <v>82.25</v>
      </c>
      <c r="Y27" s="38">
        <f t="shared" si="12"/>
        <v>-0.75</v>
      </c>
      <c r="Z27" s="38">
        <f t="shared" si="13"/>
        <v>-0.9036144578313241</v>
      </c>
    </row>
    <row r="28" spans="2:26" ht="92.4" x14ac:dyDescent="0.3">
      <c r="B28" s="8">
        <v>15</v>
      </c>
      <c r="C28" s="21" t="s">
        <v>50</v>
      </c>
      <c r="D28" s="87" t="s">
        <v>84</v>
      </c>
      <c r="E28" s="88" t="s">
        <v>83</v>
      </c>
      <c r="F28" s="53" t="s">
        <v>28</v>
      </c>
      <c r="G28" s="27" t="s">
        <v>20</v>
      </c>
      <c r="H28" s="28" t="s">
        <v>34</v>
      </c>
      <c r="I28" s="62" t="s">
        <v>33</v>
      </c>
      <c r="J28" s="62"/>
      <c r="K28" s="2">
        <v>42</v>
      </c>
      <c r="L28" s="2">
        <v>42</v>
      </c>
      <c r="M28" s="2">
        <v>39</v>
      </c>
      <c r="N28" s="3">
        <v>38</v>
      </c>
      <c r="O28" s="3">
        <v>38</v>
      </c>
      <c r="P28" s="3">
        <v>37</v>
      </c>
      <c r="Q28" s="3">
        <v>35</v>
      </c>
      <c r="R28" s="3">
        <v>35</v>
      </c>
      <c r="S28" s="3">
        <v>29</v>
      </c>
      <c r="T28" s="3">
        <v>29</v>
      </c>
      <c r="U28" s="3">
        <v>36</v>
      </c>
      <c r="V28" s="3">
        <v>35</v>
      </c>
      <c r="W28" s="71">
        <v>37</v>
      </c>
      <c r="X28" s="80">
        <f t="shared" si="11"/>
        <v>36.25</v>
      </c>
      <c r="Y28" s="38">
        <f t="shared" si="12"/>
        <v>-0.75</v>
      </c>
      <c r="Z28" s="38">
        <f t="shared" si="13"/>
        <v>-2.0270270270270316</v>
      </c>
    </row>
    <row r="29" spans="2:26" ht="92.4" x14ac:dyDescent="0.3">
      <c r="B29" s="8">
        <v>16</v>
      </c>
      <c r="C29" s="21" t="s">
        <v>50</v>
      </c>
      <c r="D29" s="87" t="s">
        <v>84</v>
      </c>
      <c r="E29" s="88" t="s">
        <v>83</v>
      </c>
      <c r="F29" s="21" t="s">
        <v>32</v>
      </c>
      <c r="G29" s="1" t="s">
        <v>20</v>
      </c>
      <c r="H29" s="28" t="s">
        <v>34</v>
      </c>
      <c r="I29" s="62" t="s">
        <v>33</v>
      </c>
      <c r="J29" s="62"/>
      <c r="K29" s="2">
        <v>52</v>
      </c>
      <c r="L29" s="3">
        <v>51</v>
      </c>
      <c r="M29" s="2">
        <v>51</v>
      </c>
      <c r="N29" s="2">
        <v>52</v>
      </c>
      <c r="O29" s="2">
        <v>52</v>
      </c>
      <c r="P29" s="2">
        <v>49</v>
      </c>
      <c r="Q29" s="2">
        <v>47</v>
      </c>
      <c r="R29" s="2">
        <v>47</v>
      </c>
      <c r="S29" s="2">
        <v>37</v>
      </c>
      <c r="T29" s="2">
        <v>37</v>
      </c>
      <c r="U29" s="2">
        <v>37</v>
      </c>
      <c r="V29" s="2">
        <v>37</v>
      </c>
      <c r="W29" s="71">
        <v>47</v>
      </c>
      <c r="X29" s="80">
        <f t="shared" si="11"/>
        <v>45.75</v>
      </c>
      <c r="Y29" s="38">
        <f t="shared" si="12"/>
        <v>-1.25</v>
      </c>
      <c r="Z29" s="38">
        <f t="shared" si="13"/>
        <v>-2.659574468085097</v>
      </c>
    </row>
    <row r="30" spans="2:26" ht="105.6" x14ac:dyDescent="0.3">
      <c r="B30" s="8">
        <v>17</v>
      </c>
      <c r="C30" s="21" t="s">
        <v>51</v>
      </c>
      <c r="D30" s="87" t="s">
        <v>82</v>
      </c>
      <c r="E30" s="88" t="s">
        <v>74</v>
      </c>
      <c r="F30" s="21" t="s">
        <v>35</v>
      </c>
      <c r="G30" s="1" t="s">
        <v>20</v>
      </c>
      <c r="H30" s="1" t="s">
        <v>27</v>
      </c>
      <c r="I30" s="62" t="s">
        <v>33</v>
      </c>
      <c r="J30" s="62"/>
      <c r="K30" s="2">
        <v>10</v>
      </c>
      <c r="L30" s="2">
        <v>10</v>
      </c>
      <c r="M30" s="2">
        <v>10</v>
      </c>
      <c r="N30" s="2">
        <v>10</v>
      </c>
      <c r="O30" s="2">
        <v>10</v>
      </c>
      <c r="P30" s="2">
        <v>9</v>
      </c>
      <c r="Q30" s="2">
        <v>9</v>
      </c>
      <c r="R30" s="2">
        <v>9</v>
      </c>
      <c r="S30" s="2">
        <v>8</v>
      </c>
      <c r="T30" s="2">
        <v>8</v>
      </c>
      <c r="U30" s="2">
        <v>8</v>
      </c>
      <c r="V30" s="2">
        <v>9</v>
      </c>
      <c r="W30" s="71">
        <v>9</v>
      </c>
      <c r="X30" s="80">
        <f t="shared" si="11"/>
        <v>9.1666666666666661</v>
      </c>
      <c r="Y30" s="38">
        <f t="shared" si="12"/>
        <v>0.16666666666666607</v>
      </c>
      <c r="Z30" s="38">
        <f t="shared" si="13"/>
        <v>1.8518518518518334</v>
      </c>
    </row>
    <row r="31" spans="2:26" ht="105.6" x14ac:dyDescent="0.3">
      <c r="B31" s="8">
        <v>18</v>
      </c>
      <c r="C31" s="21" t="s">
        <v>51</v>
      </c>
      <c r="D31" s="87" t="s">
        <v>82</v>
      </c>
      <c r="E31" s="88" t="s">
        <v>74</v>
      </c>
      <c r="F31" s="21" t="s">
        <v>63</v>
      </c>
      <c r="G31" s="1" t="s">
        <v>20</v>
      </c>
      <c r="H31" s="1" t="s">
        <v>27</v>
      </c>
      <c r="I31" s="62" t="s">
        <v>33</v>
      </c>
      <c r="J31" s="62"/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12</v>
      </c>
      <c r="T31" s="2">
        <v>12</v>
      </c>
      <c r="U31" s="2">
        <v>12</v>
      </c>
      <c r="V31" s="2">
        <v>12</v>
      </c>
      <c r="W31" s="71">
        <v>4</v>
      </c>
      <c r="X31" s="80">
        <f t="shared" si="11"/>
        <v>4</v>
      </c>
      <c r="Y31" s="38">
        <f t="shared" si="12"/>
        <v>0</v>
      </c>
      <c r="Z31" s="38">
        <f t="shared" si="13"/>
        <v>0</v>
      </c>
    </row>
    <row r="32" spans="2:26" ht="105.6" x14ac:dyDescent="0.3">
      <c r="B32" s="8">
        <v>19</v>
      </c>
      <c r="C32" s="21" t="s">
        <v>51</v>
      </c>
      <c r="D32" s="87" t="s">
        <v>82</v>
      </c>
      <c r="E32" s="88" t="s">
        <v>83</v>
      </c>
      <c r="F32" s="21" t="s">
        <v>36</v>
      </c>
      <c r="G32" s="1" t="s">
        <v>20</v>
      </c>
      <c r="H32" s="1" t="s">
        <v>27</v>
      </c>
      <c r="I32" s="62" t="s">
        <v>33</v>
      </c>
      <c r="J32" s="62"/>
      <c r="K32" s="2">
        <v>25</v>
      </c>
      <c r="L32" s="2">
        <v>25</v>
      </c>
      <c r="M32" s="2">
        <v>25</v>
      </c>
      <c r="N32" s="2">
        <v>25</v>
      </c>
      <c r="O32" s="2">
        <v>25</v>
      </c>
      <c r="P32" s="2">
        <v>23</v>
      </c>
      <c r="Q32" s="2">
        <v>23</v>
      </c>
      <c r="R32" s="2">
        <v>23</v>
      </c>
      <c r="S32" s="2">
        <v>20</v>
      </c>
      <c r="T32" s="2">
        <v>21</v>
      </c>
      <c r="U32" s="2">
        <v>25</v>
      </c>
      <c r="V32" s="2">
        <v>25</v>
      </c>
      <c r="W32" s="71">
        <v>23</v>
      </c>
      <c r="X32" s="80">
        <f t="shared" si="11"/>
        <v>23.75</v>
      </c>
      <c r="Y32" s="38">
        <f t="shared" si="12"/>
        <v>0.75</v>
      </c>
      <c r="Z32" s="38">
        <f t="shared" si="13"/>
        <v>3.2608695652173765</v>
      </c>
    </row>
    <row r="33" spans="1:26" ht="105.6" x14ac:dyDescent="0.3">
      <c r="B33" s="8">
        <v>20</v>
      </c>
      <c r="C33" s="21" t="s">
        <v>51</v>
      </c>
      <c r="D33" s="87" t="s">
        <v>82</v>
      </c>
      <c r="E33" s="88" t="s">
        <v>74</v>
      </c>
      <c r="F33" s="21" t="s">
        <v>37</v>
      </c>
      <c r="G33" s="1" t="s">
        <v>20</v>
      </c>
      <c r="H33" s="1" t="s">
        <v>27</v>
      </c>
      <c r="I33" s="62" t="s">
        <v>33</v>
      </c>
      <c r="J33" s="62"/>
      <c r="K33" s="2">
        <v>16</v>
      </c>
      <c r="L33" s="2">
        <v>16</v>
      </c>
      <c r="M33" s="2">
        <v>16</v>
      </c>
      <c r="N33" s="2">
        <v>16</v>
      </c>
      <c r="O33" s="2">
        <v>16</v>
      </c>
      <c r="P33" s="2">
        <v>16</v>
      </c>
      <c r="Q33" s="2">
        <v>16</v>
      </c>
      <c r="R33" s="2">
        <v>16</v>
      </c>
      <c r="S33" s="2">
        <v>10</v>
      </c>
      <c r="T33" s="2">
        <v>10</v>
      </c>
      <c r="U33" s="2">
        <v>9</v>
      </c>
      <c r="V33" s="2">
        <v>9</v>
      </c>
      <c r="W33" s="71">
        <v>14</v>
      </c>
      <c r="X33" s="80">
        <f t="shared" si="11"/>
        <v>13.833333333333334</v>
      </c>
      <c r="Y33" s="38">
        <f>X33-W33</f>
        <v>-0.16666666666666607</v>
      </c>
      <c r="Z33" s="38">
        <f>X33/W33*100-100</f>
        <v>-1.1904761904761898</v>
      </c>
    </row>
    <row r="34" spans="1:26" ht="105.6" x14ac:dyDescent="0.3">
      <c r="B34" s="8">
        <v>21</v>
      </c>
      <c r="C34" s="21" t="s">
        <v>51</v>
      </c>
      <c r="D34" s="87" t="s">
        <v>82</v>
      </c>
      <c r="E34" s="88" t="s">
        <v>83</v>
      </c>
      <c r="F34" s="21" t="s">
        <v>38</v>
      </c>
      <c r="G34" s="1" t="s">
        <v>20</v>
      </c>
      <c r="H34" s="1" t="s">
        <v>27</v>
      </c>
      <c r="I34" s="62" t="s">
        <v>33</v>
      </c>
      <c r="J34" s="62"/>
      <c r="K34" s="2">
        <v>17</v>
      </c>
      <c r="L34" s="2">
        <v>17</v>
      </c>
      <c r="M34" s="2">
        <v>17</v>
      </c>
      <c r="N34" s="2">
        <v>17</v>
      </c>
      <c r="O34" s="2">
        <v>17</v>
      </c>
      <c r="P34" s="2">
        <v>15</v>
      </c>
      <c r="Q34" s="2">
        <v>15</v>
      </c>
      <c r="R34" s="2">
        <v>15</v>
      </c>
      <c r="S34" s="3">
        <v>12</v>
      </c>
      <c r="T34" s="3">
        <v>12</v>
      </c>
      <c r="U34" s="3">
        <v>13</v>
      </c>
      <c r="V34" s="3">
        <v>13</v>
      </c>
      <c r="W34" s="71">
        <v>15</v>
      </c>
      <c r="X34" s="80">
        <f t="shared" si="11"/>
        <v>15</v>
      </c>
      <c r="Y34" s="38">
        <f t="shared" si="12"/>
        <v>0</v>
      </c>
      <c r="Z34" s="38">
        <f t="shared" si="13"/>
        <v>0</v>
      </c>
    </row>
    <row r="35" spans="1:26" ht="105.6" x14ac:dyDescent="0.3">
      <c r="B35" s="8">
        <v>22</v>
      </c>
      <c r="C35" s="21"/>
      <c r="D35" s="87" t="s">
        <v>82</v>
      </c>
      <c r="E35" s="88" t="s">
        <v>74</v>
      </c>
      <c r="F35" s="21" t="s">
        <v>59</v>
      </c>
      <c r="G35" s="1" t="s">
        <v>20</v>
      </c>
      <c r="H35" s="1" t="s">
        <v>27</v>
      </c>
      <c r="I35" s="62" t="s">
        <v>40</v>
      </c>
      <c r="J35" s="62"/>
      <c r="K35" s="2">
        <v>22</v>
      </c>
      <c r="L35" s="2">
        <v>22</v>
      </c>
      <c r="M35" s="2">
        <v>22</v>
      </c>
      <c r="N35" s="2">
        <v>22</v>
      </c>
      <c r="O35" s="2">
        <v>22</v>
      </c>
      <c r="P35" s="2">
        <v>21</v>
      </c>
      <c r="Q35" s="2">
        <v>21</v>
      </c>
      <c r="R35" s="2">
        <v>21</v>
      </c>
      <c r="S35" s="2">
        <v>22</v>
      </c>
      <c r="T35" s="2">
        <v>22</v>
      </c>
      <c r="U35" s="2">
        <v>23</v>
      </c>
      <c r="V35" s="2">
        <v>20</v>
      </c>
      <c r="W35" s="71">
        <v>22</v>
      </c>
      <c r="X35" s="80">
        <f>SUM(K35:V35)/12</f>
        <v>21.666666666666668</v>
      </c>
      <c r="Y35" s="38">
        <f t="shared" si="12"/>
        <v>-0.33333333333333215</v>
      </c>
      <c r="Z35" s="38">
        <f t="shared" si="13"/>
        <v>-1.5151515151515156</v>
      </c>
    </row>
    <row r="36" spans="1:26" ht="105.6" x14ac:dyDescent="0.3">
      <c r="B36" s="8">
        <v>23</v>
      </c>
      <c r="C36" s="21" t="s">
        <v>51</v>
      </c>
      <c r="D36" s="87" t="s">
        <v>82</v>
      </c>
      <c r="E36" s="88" t="s">
        <v>74</v>
      </c>
      <c r="F36" s="21" t="s">
        <v>39</v>
      </c>
      <c r="G36" s="1" t="s">
        <v>20</v>
      </c>
      <c r="H36" s="1" t="s">
        <v>27</v>
      </c>
      <c r="I36" s="62" t="s">
        <v>40</v>
      </c>
      <c r="J36" s="62"/>
      <c r="K36" s="2">
        <v>9</v>
      </c>
      <c r="L36" s="2">
        <v>9</v>
      </c>
      <c r="M36" s="2">
        <v>9</v>
      </c>
      <c r="N36" s="2">
        <v>10</v>
      </c>
      <c r="O36" s="2">
        <v>10</v>
      </c>
      <c r="P36" s="2">
        <v>9</v>
      </c>
      <c r="Q36" s="2">
        <v>9</v>
      </c>
      <c r="R36" s="2">
        <v>9</v>
      </c>
      <c r="S36" s="2">
        <v>0</v>
      </c>
      <c r="T36" s="2">
        <v>0</v>
      </c>
      <c r="U36" s="2">
        <v>0</v>
      </c>
      <c r="V36" s="2">
        <v>0</v>
      </c>
      <c r="W36" s="71">
        <v>6</v>
      </c>
      <c r="X36" s="80">
        <f t="shared" si="11"/>
        <v>6.166666666666667</v>
      </c>
      <c r="Y36" s="38">
        <f t="shared" si="12"/>
        <v>0.16666666666666696</v>
      </c>
      <c r="Z36" s="38">
        <f t="shared" si="13"/>
        <v>2.7777777777777857</v>
      </c>
    </row>
    <row r="37" spans="1:26" ht="105.6" x14ac:dyDescent="0.3">
      <c r="B37" s="8">
        <v>24</v>
      </c>
      <c r="C37" s="21" t="s">
        <v>51</v>
      </c>
      <c r="D37" s="87" t="s">
        <v>82</v>
      </c>
      <c r="E37" s="88" t="s">
        <v>83</v>
      </c>
      <c r="F37" s="21" t="s">
        <v>37</v>
      </c>
      <c r="G37" s="1" t="s">
        <v>20</v>
      </c>
      <c r="H37" s="27" t="s">
        <v>41</v>
      </c>
      <c r="I37" s="65" t="s">
        <v>42</v>
      </c>
      <c r="J37" s="65"/>
      <c r="K37" s="2">
        <v>19</v>
      </c>
      <c r="L37" s="2">
        <v>19</v>
      </c>
      <c r="M37" s="2">
        <v>19</v>
      </c>
      <c r="N37" s="2">
        <v>19</v>
      </c>
      <c r="O37" s="2">
        <v>19</v>
      </c>
      <c r="P37" s="2">
        <v>19</v>
      </c>
      <c r="Q37" s="2">
        <v>18</v>
      </c>
      <c r="R37" s="2">
        <v>18</v>
      </c>
      <c r="S37" s="2">
        <v>18</v>
      </c>
      <c r="T37" s="2">
        <v>18</v>
      </c>
      <c r="U37" s="2">
        <v>14</v>
      </c>
      <c r="V37" s="2">
        <v>14</v>
      </c>
      <c r="W37" s="71">
        <v>19</v>
      </c>
      <c r="X37" s="80">
        <f t="shared" si="11"/>
        <v>17.833333333333332</v>
      </c>
      <c r="Y37" s="38">
        <f t="shared" si="12"/>
        <v>-1.1666666666666679</v>
      </c>
      <c r="Z37" s="38">
        <f t="shared" si="13"/>
        <v>-6.1403508771929864</v>
      </c>
    </row>
    <row r="38" spans="1:26" ht="92.4" x14ac:dyDescent="0.3">
      <c r="B38" s="8">
        <v>25</v>
      </c>
      <c r="C38" s="21" t="s">
        <v>50</v>
      </c>
      <c r="D38" s="87" t="s">
        <v>84</v>
      </c>
      <c r="E38" s="88" t="s">
        <v>74</v>
      </c>
      <c r="F38" s="21" t="s">
        <v>43</v>
      </c>
      <c r="G38" s="29" t="s">
        <v>20</v>
      </c>
      <c r="H38" s="27" t="s">
        <v>21</v>
      </c>
      <c r="I38" s="65" t="s">
        <v>30</v>
      </c>
      <c r="J38" s="65"/>
      <c r="K38" s="2">
        <v>68</v>
      </c>
      <c r="L38" s="2">
        <v>66</v>
      </c>
      <c r="M38" s="2">
        <v>68</v>
      </c>
      <c r="N38" s="2">
        <v>69</v>
      </c>
      <c r="O38" s="2">
        <v>69</v>
      </c>
      <c r="P38" s="2">
        <v>69</v>
      </c>
      <c r="Q38" s="2">
        <v>69</v>
      </c>
      <c r="R38" s="2">
        <v>69</v>
      </c>
      <c r="S38" s="3">
        <v>58</v>
      </c>
      <c r="T38" s="3">
        <v>58</v>
      </c>
      <c r="U38" s="3">
        <v>58</v>
      </c>
      <c r="V38" s="3">
        <v>59</v>
      </c>
      <c r="W38" s="71">
        <v>65</v>
      </c>
      <c r="X38" s="80">
        <f t="shared" si="11"/>
        <v>65</v>
      </c>
      <c r="Y38" s="38">
        <f t="shared" si="12"/>
        <v>0</v>
      </c>
      <c r="Z38" s="38">
        <f t="shared" si="13"/>
        <v>0</v>
      </c>
    </row>
    <row r="39" spans="1:26" ht="92.4" x14ac:dyDescent="0.3">
      <c r="B39" s="8">
        <v>26</v>
      </c>
      <c r="C39" s="21" t="s">
        <v>50</v>
      </c>
      <c r="D39" s="87" t="s">
        <v>84</v>
      </c>
      <c r="E39" s="88" t="s">
        <v>83</v>
      </c>
      <c r="F39" s="21" t="s">
        <v>43</v>
      </c>
      <c r="G39" s="29" t="s">
        <v>20</v>
      </c>
      <c r="H39" s="27" t="s">
        <v>34</v>
      </c>
      <c r="I39" s="65" t="s">
        <v>30</v>
      </c>
      <c r="J39" s="65"/>
      <c r="K39" s="2">
        <v>72</v>
      </c>
      <c r="L39" s="2">
        <v>72</v>
      </c>
      <c r="M39" s="2">
        <v>72</v>
      </c>
      <c r="N39" s="2">
        <v>71</v>
      </c>
      <c r="O39" s="2">
        <v>71</v>
      </c>
      <c r="P39" s="2">
        <v>68</v>
      </c>
      <c r="Q39" s="2">
        <v>69</v>
      </c>
      <c r="R39" s="2">
        <v>69</v>
      </c>
      <c r="S39" s="2">
        <v>63</v>
      </c>
      <c r="T39" s="2">
        <v>63</v>
      </c>
      <c r="U39" s="2">
        <v>63</v>
      </c>
      <c r="V39" s="2">
        <v>60</v>
      </c>
      <c r="W39" s="71">
        <v>68</v>
      </c>
      <c r="X39" s="80">
        <f t="shared" si="11"/>
        <v>67.75</v>
      </c>
      <c r="Y39" s="38">
        <f t="shared" si="12"/>
        <v>-0.25</v>
      </c>
      <c r="Z39" s="38">
        <f t="shared" si="13"/>
        <v>-0.36764705882352189</v>
      </c>
    </row>
    <row r="40" spans="1:26" ht="92.4" x14ac:dyDescent="0.3">
      <c r="B40" s="8">
        <v>27</v>
      </c>
      <c r="C40" s="21" t="s">
        <v>50</v>
      </c>
      <c r="D40" s="87" t="s">
        <v>84</v>
      </c>
      <c r="E40" s="88" t="s">
        <v>83</v>
      </c>
      <c r="F40" s="33" t="s">
        <v>44</v>
      </c>
      <c r="G40" s="29" t="s">
        <v>20</v>
      </c>
      <c r="H40" s="27" t="s">
        <v>21</v>
      </c>
      <c r="I40" s="62" t="s">
        <v>29</v>
      </c>
      <c r="J40" s="62"/>
      <c r="K40" s="2">
        <v>9</v>
      </c>
      <c r="L40" s="3">
        <v>9</v>
      </c>
      <c r="M40" s="3">
        <v>9</v>
      </c>
      <c r="N40" s="3">
        <v>9</v>
      </c>
      <c r="O40" s="3">
        <v>9</v>
      </c>
      <c r="P40" s="3">
        <v>9</v>
      </c>
      <c r="Q40" s="3">
        <v>9</v>
      </c>
      <c r="R40" s="3">
        <v>9</v>
      </c>
      <c r="S40" s="3">
        <v>0</v>
      </c>
      <c r="T40" s="3">
        <v>0</v>
      </c>
      <c r="U40" s="3">
        <v>0</v>
      </c>
      <c r="V40" s="3">
        <v>0</v>
      </c>
      <c r="W40" s="71">
        <v>6</v>
      </c>
      <c r="X40" s="80">
        <f t="shared" si="11"/>
        <v>6</v>
      </c>
      <c r="Y40" s="38">
        <f t="shared" si="12"/>
        <v>0</v>
      </c>
      <c r="Z40" s="38">
        <f t="shared" si="13"/>
        <v>0</v>
      </c>
    </row>
    <row r="41" spans="1:26" ht="105.6" x14ac:dyDescent="0.3">
      <c r="B41" s="8">
        <v>28</v>
      </c>
      <c r="C41" s="30" t="s">
        <v>51</v>
      </c>
      <c r="D41" s="87" t="s">
        <v>82</v>
      </c>
      <c r="E41" s="88" t="s">
        <v>74</v>
      </c>
      <c r="F41" s="33" t="s">
        <v>38</v>
      </c>
      <c r="G41" s="29" t="s">
        <v>20</v>
      </c>
      <c r="H41" s="27" t="s">
        <v>21</v>
      </c>
      <c r="I41" s="62" t="s">
        <v>33</v>
      </c>
      <c r="J41" s="62"/>
      <c r="K41" s="2">
        <v>32</v>
      </c>
      <c r="L41" s="3">
        <v>32</v>
      </c>
      <c r="M41" s="3">
        <v>32</v>
      </c>
      <c r="N41" s="2">
        <v>32</v>
      </c>
      <c r="O41" s="3">
        <v>32</v>
      </c>
      <c r="P41" s="3">
        <v>30</v>
      </c>
      <c r="Q41" s="2">
        <v>30</v>
      </c>
      <c r="R41" s="3">
        <v>30</v>
      </c>
      <c r="S41" s="3">
        <v>33</v>
      </c>
      <c r="T41" s="2">
        <v>33</v>
      </c>
      <c r="U41" s="3">
        <v>33</v>
      </c>
      <c r="V41" s="3">
        <v>32</v>
      </c>
      <c r="W41" s="71">
        <v>31</v>
      </c>
      <c r="X41" s="80">
        <f t="shared" si="11"/>
        <v>31.75</v>
      </c>
      <c r="Y41" s="38">
        <f t="shared" si="12"/>
        <v>0.75</v>
      </c>
      <c r="Z41" s="38">
        <f t="shared" si="13"/>
        <v>2.4193548387096797</v>
      </c>
    </row>
    <row r="42" spans="1:26" ht="105.6" x14ac:dyDescent="0.3">
      <c r="B42" s="8">
        <v>29</v>
      </c>
      <c r="C42" s="30" t="s">
        <v>51</v>
      </c>
      <c r="D42" s="87" t="s">
        <v>82</v>
      </c>
      <c r="E42" s="88" t="s">
        <v>74</v>
      </c>
      <c r="F42" s="33" t="s">
        <v>46</v>
      </c>
      <c r="G42" s="29" t="s">
        <v>20</v>
      </c>
      <c r="H42" s="27" t="s">
        <v>21</v>
      </c>
      <c r="I42" s="62" t="s">
        <v>40</v>
      </c>
      <c r="J42" s="62"/>
      <c r="K42" s="2">
        <v>17</v>
      </c>
      <c r="L42" s="3">
        <v>17</v>
      </c>
      <c r="M42" s="3">
        <v>17</v>
      </c>
      <c r="N42" s="3">
        <v>17</v>
      </c>
      <c r="O42" s="3">
        <v>17</v>
      </c>
      <c r="P42" s="3">
        <v>17</v>
      </c>
      <c r="Q42" s="3">
        <v>17</v>
      </c>
      <c r="R42" s="3">
        <v>17</v>
      </c>
      <c r="S42" s="3">
        <v>31</v>
      </c>
      <c r="T42" s="3">
        <v>31</v>
      </c>
      <c r="U42" s="3">
        <v>31</v>
      </c>
      <c r="V42" s="3">
        <v>31</v>
      </c>
      <c r="W42" s="71">
        <v>22</v>
      </c>
      <c r="X42" s="80">
        <f t="shared" si="11"/>
        <v>21.666666666666668</v>
      </c>
      <c r="Y42" s="38">
        <f t="shared" si="12"/>
        <v>-0.33333333333333215</v>
      </c>
      <c r="Z42" s="38">
        <f t="shared" si="13"/>
        <v>-1.5151515151515156</v>
      </c>
    </row>
    <row r="43" spans="1:26" ht="105.6" x14ac:dyDescent="0.3">
      <c r="B43" s="8">
        <v>30</v>
      </c>
      <c r="C43" s="21" t="s">
        <v>51</v>
      </c>
      <c r="D43" s="87" t="s">
        <v>82</v>
      </c>
      <c r="E43" s="88" t="s">
        <v>74</v>
      </c>
      <c r="F43" s="21" t="s">
        <v>47</v>
      </c>
      <c r="G43" s="29" t="s">
        <v>20</v>
      </c>
      <c r="H43" s="27" t="s">
        <v>21</v>
      </c>
      <c r="I43" s="62" t="s">
        <v>30</v>
      </c>
      <c r="J43" s="62"/>
      <c r="K43" s="2">
        <v>42</v>
      </c>
      <c r="L43" s="3">
        <v>42</v>
      </c>
      <c r="M43" s="2">
        <v>41</v>
      </c>
      <c r="N43" s="3">
        <v>41</v>
      </c>
      <c r="O43" s="2">
        <v>41</v>
      </c>
      <c r="P43" s="3">
        <v>35</v>
      </c>
      <c r="Q43" s="2">
        <v>35</v>
      </c>
      <c r="R43" s="3">
        <v>35</v>
      </c>
      <c r="S43" s="2">
        <v>49</v>
      </c>
      <c r="T43" s="3">
        <v>49</v>
      </c>
      <c r="U43" s="2">
        <v>52</v>
      </c>
      <c r="V43" s="3">
        <v>52</v>
      </c>
      <c r="W43" s="71">
        <v>42</v>
      </c>
      <c r="X43" s="80">
        <f t="shared" si="11"/>
        <v>42.833333333333336</v>
      </c>
      <c r="Y43" s="38">
        <f t="shared" si="12"/>
        <v>0.8333333333333357</v>
      </c>
      <c r="Z43" s="38">
        <f t="shared" si="13"/>
        <v>1.9841269841270019</v>
      </c>
    </row>
    <row r="44" spans="1:26" ht="105.6" x14ac:dyDescent="0.3">
      <c r="B44" s="8">
        <v>32</v>
      </c>
      <c r="C44" s="21" t="s">
        <v>51</v>
      </c>
      <c r="D44" s="87" t="s">
        <v>82</v>
      </c>
      <c r="E44" s="88" t="s">
        <v>74</v>
      </c>
      <c r="F44" s="21" t="s">
        <v>45</v>
      </c>
      <c r="G44" s="29" t="s">
        <v>20</v>
      </c>
      <c r="H44" s="27" t="s">
        <v>21</v>
      </c>
      <c r="I44" s="62" t="s">
        <v>33</v>
      </c>
      <c r="J44" s="62"/>
      <c r="K44" s="36">
        <v>74</v>
      </c>
      <c r="L44" s="36">
        <v>74</v>
      </c>
      <c r="M44" s="36">
        <v>73</v>
      </c>
      <c r="N44" s="36">
        <v>72</v>
      </c>
      <c r="O44" s="36">
        <v>72</v>
      </c>
      <c r="P44" s="36">
        <v>67</v>
      </c>
      <c r="Q44" s="36">
        <v>63</v>
      </c>
      <c r="R44" s="36">
        <v>63</v>
      </c>
      <c r="S44" s="36">
        <v>82</v>
      </c>
      <c r="T44" s="36">
        <v>82</v>
      </c>
      <c r="U44" s="36">
        <v>85</v>
      </c>
      <c r="V44" s="36">
        <v>84</v>
      </c>
      <c r="W44" s="71">
        <v>74</v>
      </c>
      <c r="X44" s="80">
        <f t="shared" si="11"/>
        <v>74.25</v>
      </c>
      <c r="Y44" s="38">
        <f t="shared" si="12"/>
        <v>0.25</v>
      </c>
      <c r="Z44" s="38">
        <f t="shared" si="13"/>
        <v>0.3378378378378244</v>
      </c>
    </row>
    <row r="45" spans="1:26" s="17" customFormat="1" ht="15.6" x14ac:dyDescent="0.3">
      <c r="A45" s="16"/>
      <c r="B45" s="111" t="s">
        <v>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25"/>
      <c r="W45" s="76"/>
      <c r="X45" s="82"/>
      <c r="Y45" s="32"/>
      <c r="Z45" s="32"/>
    </row>
    <row r="46" spans="1:26" s="17" customFormat="1" ht="32.4" customHeight="1" x14ac:dyDescent="0.3">
      <c r="A46" s="16"/>
      <c r="B46" s="110" t="s">
        <v>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25"/>
      <c r="W46" s="76"/>
      <c r="X46" s="82"/>
      <c r="Y46" s="32"/>
      <c r="Z46" s="32"/>
    </row>
    <row r="47" spans="1:26" s="17" customFormat="1" ht="15.6" x14ac:dyDescent="0.3">
      <c r="A47" s="16"/>
      <c r="B47" s="18" t="s">
        <v>6</v>
      </c>
      <c r="C47" s="16"/>
      <c r="D47" s="16"/>
      <c r="E47" s="16"/>
      <c r="F47" s="16"/>
      <c r="G47" s="16"/>
      <c r="H47" s="16"/>
      <c r="I47" s="66"/>
      <c r="J47" s="66"/>
      <c r="K47" s="16"/>
      <c r="L47" s="16"/>
      <c r="M47" s="16"/>
      <c r="N47" s="16"/>
      <c r="O47" s="16"/>
      <c r="P47" s="16"/>
      <c r="Q47" s="16"/>
      <c r="R47" s="16"/>
      <c r="S47" s="25"/>
      <c r="T47" s="25"/>
      <c r="U47" s="25"/>
      <c r="V47" s="25"/>
      <c r="W47" s="76"/>
      <c r="X47" s="82"/>
      <c r="Y47" s="32"/>
      <c r="Z47" s="32"/>
    </row>
    <row r="48" spans="1:26" ht="16.5" customHeight="1" x14ac:dyDescent="0.35">
      <c r="B48" s="9"/>
      <c r="C48" s="9"/>
      <c r="D48" s="9"/>
      <c r="E48" s="9"/>
      <c r="F48" s="9"/>
      <c r="G48" s="9"/>
      <c r="H48" s="9"/>
      <c r="I48" s="67"/>
      <c r="J48" s="67"/>
      <c r="K48" s="9"/>
      <c r="L48" s="9"/>
      <c r="M48" s="9"/>
      <c r="N48" s="9"/>
      <c r="O48" s="9"/>
      <c r="P48" s="9"/>
      <c r="Q48" s="9"/>
      <c r="R48" s="9"/>
      <c r="S48" s="26"/>
      <c r="T48" s="26"/>
      <c r="U48" s="26"/>
    </row>
    <row r="49" spans="2:22" ht="18" x14ac:dyDescent="0.35">
      <c r="B49" s="9" t="s">
        <v>9</v>
      </c>
      <c r="D49" s="10"/>
      <c r="E49" s="10"/>
      <c r="F49" s="11"/>
      <c r="G49" s="20"/>
      <c r="H49" s="20"/>
      <c r="I49" s="67"/>
      <c r="J49" s="67"/>
      <c r="K49" s="9"/>
      <c r="L49" s="93" t="s">
        <v>60</v>
      </c>
      <c r="M49" s="93"/>
      <c r="N49" s="93"/>
      <c r="O49" s="93"/>
      <c r="P49" s="93"/>
      <c r="Q49" s="9"/>
      <c r="R49" s="9"/>
      <c r="S49" s="26"/>
      <c r="T49" s="26"/>
      <c r="U49" s="26"/>
    </row>
    <row r="50" spans="2:22" ht="18" x14ac:dyDescent="0.35">
      <c r="B50" s="9"/>
      <c r="D50" s="9"/>
      <c r="E50" s="9"/>
      <c r="F50" s="13" t="s">
        <v>7</v>
      </c>
      <c r="G50" s="13"/>
      <c r="H50" s="13"/>
      <c r="I50" s="67"/>
      <c r="J50" s="67"/>
      <c r="K50" s="9"/>
      <c r="L50" s="9"/>
      <c r="M50" s="6" t="s">
        <v>8</v>
      </c>
      <c r="N50" s="9"/>
      <c r="O50" s="9"/>
      <c r="P50" s="9"/>
      <c r="Q50" s="9"/>
      <c r="R50" s="9"/>
      <c r="S50" s="26"/>
      <c r="T50" s="26"/>
      <c r="U50" s="26"/>
    </row>
    <row r="51" spans="2:22" ht="18" x14ac:dyDescent="0.35">
      <c r="B51" s="9"/>
      <c r="D51" s="9"/>
      <c r="E51" s="9"/>
      <c r="F51" s="12"/>
      <c r="G51" s="12"/>
      <c r="H51" s="12"/>
      <c r="I51" s="67"/>
      <c r="J51" s="67"/>
      <c r="K51" s="9"/>
      <c r="L51" s="9"/>
      <c r="M51" s="6"/>
      <c r="N51" s="9"/>
      <c r="O51" s="9"/>
      <c r="P51" s="9"/>
      <c r="Q51" s="9"/>
      <c r="R51" s="9"/>
      <c r="S51" s="26"/>
      <c r="T51" s="26"/>
      <c r="U51" s="26"/>
    </row>
    <row r="52" spans="2:22" x14ac:dyDescent="0.3">
      <c r="B52"/>
    </row>
    <row r="53" spans="2:22" ht="18" x14ac:dyDescent="0.35">
      <c r="B53" s="9" t="s">
        <v>10</v>
      </c>
      <c r="F53" s="11"/>
      <c r="G53" s="20"/>
      <c r="H53" s="20"/>
      <c r="I53" s="67"/>
      <c r="J53" s="67"/>
      <c r="K53" s="9"/>
      <c r="L53" s="93" t="s">
        <v>52</v>
      </c>
      <c r="M53" s="93"/>
      <c r="N53" s="93"/>
      <c r="O53" s="93"/>
      <c r="P53" s="93"/>
      <c r="Q53" s="9"/>
    </row>
    <row r="54" spans="2:22" ht="18" x14ac:dyDescent="0.35">
      <c r="F54" s="13" t="s">
        <v>7</v>
      </c>
      <c r="G54" s="13"/>
      <c r="H54" s="13"/>
      <c r="I54" s="67"/>
      <c r="J54" s="67"/>
      <c r="K54" s="9"/>
      <c r="L54" s="9"/>
      <c r="M54" s="6" t="s">
        <v>8</v>
      </c>
      <c r="N54" s="9"/>
      <c r="O54" s="9"/>
      <c r="P54" s="9"/>
      <c r="Q54" s="9"/>
    </row>
    <row r="60" spans="2:22" x14ac:dyDescent="0.3">
      <c r="S60"/>
      <c r="T60"/>
      <c r="U60"/>
      <c r="V60"/>
    </row>
  </sheetData>
  <protectedRanges>
    <protectedRange sqref="K22:V22 D14:E19 W34:W44 K14:W21 K23:W33 K34:V39" name="Диапазон4"/>
    <protectedRange sqref="D14:E19 K14:W19 K24:V39" name="Диапазон1_2"/>
    <protectedRange sqref="H20:H23" name="Диапазон4_1"/>
    <protectedRange sqref="G12:G13 F14:I19" name="Диапазон1_2_1"/>
    <protectedRange sqref="F20:F23" name="Диапазон4_1_2"/>
    <protectedRange sqref="G20:G23" name="Диапазон1_3_3"/>
    <protectedRange sqref="I20:J23" name="Диапазон4_3"/>
    <protectedRange sqref="F24:J24" name="Диапазон1_1_1"/>
    <protectedRange sqref="F25:J25" name="Диапазон4_5"/>
    <protectedRange sqref="F25:J25" name="Диапазон1_2_2"/>
    <protectedRange sqref="F26:J26" name="Диапазон4_7"/>
    <protectedRange sqref="F26:J26" name="Диапазон1_2_4"/>
    <protectedRange sqref="F27:J27" name="Диапазон4_9"/>
    <protectedRange sqref="F27:J27" name="Диапазон1_2_5"/>
    <protectedRange sqref="I40:J40 H39" name="Диапазон4_10"/>
    <protectedRange sqref="I40:J40 H39" name="Диапазон1_2_6"/>
    <protectedRange sqref="F28:J28" name="Диапазон4_13"/>
    <protectedRange sqref="F28:J28" name="Диапазон1_2_9"/>
    <protectedRange sqref="F29:J29" name="Диапазон1_2_11"/>
    <protectedRange sqref="F30:J31" name="Диапазон4_16"/>
    <protectedRange sqref="F30:J31" name="Диапазон1_2_12"/>
    <protectedRange sqref="F32:J32" name="Диапазон4_17"/>
    <protectedRange sqref="F32:J32" name="Диапазон1_2_13"/>
    <protectedRange sqref="I41:J44" name="Диапазон4_18"/>
    <protectedRange sqref="I41:J44" name="Диапазон1_2_14"/>
    <protectedRange sqref="F33:J33" name="Диапазон4_19"/>
    <protectedRange sqref="F33:J33" name="Диапазон1_2_15"/>
    <protectedRange sqref="F34:J34" name="Диапазон4_20"/>
    <protectedRange sqref="F34:J34" name="Диапазон1_2_16"/>
    <protectedRange sqref="F35:J36" name="Диапазон4_21"/>
    <protectedRange sqref="F35:J36" name="Диапазон1_2_17"/>
    <protectedRange sqref="F37:J37" name="Диапазон4_24"/>
    <protectedRange sqref="F37:J37" name="Диапазон1_2_20"/>
    <protectedRange sqref="I39:J39 G40:H44 F38:J38 F39:G39" name="Диапазон4_25"/>
    <protectedRange sqref="I39:J39 G40:H44 F38:J38 F39:G39" name="Диапазон1_2_21"/>
    <protectedRange sqref="F40" name="Диапазон4_9_2"/>
    <protectedRange sqref="F40" name="Диапазон1_1_3_1"/>
    <protectedRange sqref="F44" name="Диапазон4_1_6"/>
    <protectedRange sqref="F44" name="Диапазон1_3_6"/>
    <protectedRange sqref="F41" name="Диапазон4_2_3"/>
    <protectedRange sqref="F41" name="Диапазон1_2_1_3"/>
    <protectedRange sqref="F42" name="Диапазон4_2_5"/>
    <protectedRange sqref="F42" name="Диапазон1_2_1_5"/>
    <protectedRange sqref="F43" name="Диапазон4_1_4"/>
    <protectedRange sqref="F43" name="Диапазон1_3_4"/>
    <protectedRange sqref="J8:J9" name="Диапазон4_4"/>
    <protectedRange sqref="J9" name="Диапазон1_2_8"/>
    <protectedRange sqref="J8" name="Диапазон1_1_3"/>
    <protectedRange sqref="J10:J11" name="Диапазон4_6"/>
    <protectedRange sqref="J11" name="Диапазон1_2_10"/>
    <protectedRange sqref="J10" name="Диапазон1_1_4"/>
    <protectedRange sqref="J12:J13" name="Диапазон4_8"/>
    <protectedRange sqref="J13" name="Диапазон1_2_18"/>
    <protectedRange sqref="J12" name="Диапазон1_1_5"/>
    <protectedRange sqref="J14:J15" name="Диапазон4_11"/>
    <protectedRange sqref="J15" name="Диапазон1_2_19"/>
    <protectedRange sqref="J14" name="Диапазон1_1_6"/>
    <protectedRange sqref="J16:J17" name="Диапазон4_12"/>
    <protectedRange sqref="J17" name="Диапазон1_2_22"/>
    <protectedRange sqref="J16" name="Диапазон1_1_7"/>
    <protectedRange sqref="J18:J19" name="Диапазон4_14"/>
    <protectedRange sqref="J19" name="Диапазон1_2_23"/>
    <protectedRange sqref="J18" name="Диапазон1_1_8"/>
    <protectedRange sqref="E20:E21 E28:E29 E32 E34 E37 E39:E40" name="Диапазон4_1_5"/>
    <protectedRange sqref="E20:E21 E28:E29 E32 E34 E37 E39:E40" name="Диапазон1_3"/>
    <protectedRange sqref="E22" name="Диапазон4_1_7"/>
    <protectedRange sqref="E22" name="Диапазон1_3_5"/>
    <protectedRange sqref="E23" name="Диапазон4_1_8"/>
    <protectedRange sqref="E23" name="Диапазон1_3_7"/>
    <protectedRange sqref="E24" name="Диапазон4_1_9"/>
    <protectedRange sqref="E24" name="Диапазон1_3_8"/>
    <protectedRange sqref="E25" name="Диапазон4_1_10"/>
    <protectedRange sqref="E25" name="Диапазон1_3_9"/>
    <protectedRange sqref="E26" name="Диапазон4_1_11"/>
    <protectedRange sqref="E26" name="Диапазон1_3_10"/>
    <protectedRange sqref="E27" name="Диапазон4_1_12"/>
    <protectedRange sqref="E27" name="Диапазон1_3_11"/>
    <protectedRange sqref="E30" name="Диапазон4_1_13"/>
    <protectedRange sqref="E30" name="Диапазон1_3_12"/>
    <protectedRange sqref="E31" name="Диапазон4_1_14"/>
    <protectedRange sqref="E31" name="Диапазон1_3_13"/>
    <protectedRange sqref="E33" name="Диапазон4_1_15"/>
    <protectedRange sqref="E33" name="Диапазон1_3_14"/>
    <protectedRange sqref="E35" name="Диапазон4_1_16"/>
    <protectedRange sqref="E35" name="Диапазон1_3_15"/>
    <protectedRange sqref="E36" name="Диапазон4_1_17"/>
    <protectedRange sqref="E36" name="Диапазон1_3_16"/>
    <protectedRange sqref="E38" name="Диапазон4_1_18"/>
    <protectedRange sqref="E38" name="Диапазон1_3_17"/>
    <protectedRange sqref="E41" name="Диапазон4_1_19"/>
    <protectedRange sqref="E41" name="Диапазон1_3_18"/>
    <protectedRange sqref="E42" name="Диапазон4_1_20"/>
    <protectedRange sqref="E42" name="Диапазон1_3_19"/>
    <protectedRange sqref="E43" name="Диапазон4_1_21"/>
    <protectedRange sqref="E43" name="Диапазон1_3_20"/>
    <protectedRange sqref="E44" name="Диапазон4_1_22"/>
    <protectedRange sqref="E44" name="Диапазон1_3_21"/>
  </protectedRanges>
  <mergeCells count="38">
    <mergeCell ref="B8:B11"/>
    <mergeCell ref="C8:C11"/>
    <mergeCell ref="D8:D11"/>
    <mergeCell ref="F8:F9"/>
    <mergeCell ref="G8:G9"/>
    <mergeCell ref="F10:F11"/>
    <mergeCell ref="G10:G11"/>
    <mergeCell ref="E8:E11"/>
    <mergeCell ref="H12:H13"/>
    <mergeCell ref="I12:I13"/>
    <mergeCell ref="D12:D13"/>
    <mergeCell ref="C12:C13"/>
    <mergeCell ref="B12:B13"/>
    <mergeCell ref="F12:F13"/>
    <mergeCell ref="G12:G13"/>
    <mergeCell ref="E12:E13"/>
    <mergeCell ref="B45:U45"/>
    <mergeCell ref="G14:G15"/>
    <mergeCell ref="H14:H15"/>
    <mergeCell ref="F18:G19"/>
    <mergeCell ref="H18:H19"/>
    <mergeCell ref="E14:E19"/>
    <mergeCell ref="D2:W2"/>
    <mergeCell ref="C3:W3"/>
    <mergeCell ref="L53:P53"/>
    <mergeCell ref="L49:P49"/>
    <mergeCell ref="G16:G17"/>
    <mergeCell ref="H16:H17"/>
    <mergeCell ref="F16:F17"/>
    <mergeCell ref="I16:I17"/>
    <mergeCell ref="B6:V6"/>
    <mergeCell ref="F14:F15"/>
    <mergeCell ref="I18:I19"/>
    <mergeCell ref="D14:D19"/>
    <mergeCell ref="C14:C19"/>
    <mergeCell ref="B14:B19"/>
    <mergeCell ref="I14:I15"/>
    <mergeCell ref="B46:U46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2022-01-24T12:10:55Z</dcterms:modified>
</cp:coreProperties>
</file>