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Форма 1" sheetId="5" r:id="rId1"/>
    <sheet name="Коды программ" sheetId="4" r:id="rId2"/>
  </sheets>
  <calcPr calcId="162913"/>
</workbook>
</file>

<file path=xl/calcChain.xml><?xml version="1.0" encoding="utf-8"?>
<calcChain xmlns="http://schemas.openxmlformats.org/spreadsheetml/2006/main">
  <c r="H66" i="5" l="1"/>
  <c r="I64" i="5"/>
  <c r="J64" i="5"/>
  <c r="K64" i="5"/>
  <c r="L64" i="5"/>
  <c r="M64" i="5"/>
  <c r="N64" i="5"/>
  <c r="O64" i="5"/>
  <c r="P64" i="5"/>
  <c r="Q64" i="5"/>
  <c r="R64" i="5"/>
  <c r="S64" i="5"/>
  <c r="T64" i="5"/>
  <c r="U64" i="5"/>
  <c r="V64" i="5"/>
  <c r="W64" i="5"/>
  <c r="X64" i="5"/>
  <c r="Y64" i="5"/>
  <c r="Z64" i="5"/>
  <c r="AA64" i="5"/>
  <c r="AB64" i="5"/>
  <c r="AC64" i="5"/>
  <c r="AD64" i="5"/>
  <c r="AE64" i="5"/>
  <c r="AF64" i="5"/>
  <c r="H65" i="5"/>
  <c r="H64" i="5"/>
  <c r="G64" i="5" l="1"/>
  <c r="D61" i="5"/>
  <c r="D9" i="5" l="1"/>
  <c r="AH63" i="5"/>
  <c r="D63" i="5"/>
  <c r="AH62" i="5"/>
  <c r="D62" i="5"/>
  <c r="AH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alcChain>
</file>

<file path=xl/sharedStrings.xml><?xml version="1.0" encoding="utf-8"?>
<sst xmlns="http://schemas.openxmlformats.org/spreadsheetml/2006/main" count="1617" uniqueCount="1346">
  <si>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</si>
  <si>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</si>
  <si>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</si>
  <si>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</si>
  <si>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</si>
  <si>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</si>
  <si>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</si>
  <si>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</si>
  <si>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</si>
  <si>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</si>
  <si>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</si>
  <si>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</si>
  <si>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</si>
  <si>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</si>
  <si>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</si>
  <si>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</si>
  <si>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</si>
  <si>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</si>
  <si>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</si>
  <si>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</si>
  <si>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</si>
  <si>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</si>
  <si>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</si>
  <si>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</si>
  <si>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</si>
  <si>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</si>
  <si>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</si>
  <si>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</si>
  <si>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</si>
  <si>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</si>
  <si>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</si>
  <si>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</si>
  <si>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</si>
  <si>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</si>
  <si>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</si>
  <si>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</si>
  <si>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</si>
  <si>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</si>
  <si>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</si>
  <si>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</si>
  <si>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</si>
  <si>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</si>
  <si>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</si>
  <si>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</si>
  <si>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</si>
  <si>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</si>
  <si>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</si>
  <si>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</si>
  <si>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</si>
  <si>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</si>
  <si>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</si>
  <si>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</si>
  <si>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</si>
  <si>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</si>
  <si>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</si>
  <si>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</si>
  <si>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</si>
  <si>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</si>
  <si>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</si>
  <si>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</si>
  <si>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</si>
  <si>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</si>
  <si>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</si>
  <si>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</si>
  <si>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</si>
  <si>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</si>
  <si>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</si>
  <si>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</si>
  <si>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</si>
  <si>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</si>
  <si>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</si>
  <si>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</si>
  <si>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</si>
  <si>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</si>
  <si>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</si>
  <si>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</si>
  <si>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</si>
  <si>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</si>
  <si>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</si>
  <si>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</si>
  <si>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</si>
  <si>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</si>
  <si>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</si>
  <si>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</si>
  <si>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</si>
  <si>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</si>
  <si>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</si>
  <si>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</si>
  <si>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</si>
  <si>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</si>
  <si>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</si>
  <si>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</si>
  <si>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</si>
  <si>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</si>
  <si>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</si>
  <si>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</si>
  <si>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</si>
  <si>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</si>
  <si>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</si>
  <si>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</si>
  <si>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</si>
  <si>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</si>
  <si>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</si>
  <si>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</si>
  <si>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</si>
  <si>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</si>
  <si>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</si>
  <si>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</si>
  <si>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</si>
  <si>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</si>
  <si>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</si>
  <si>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</si>
  <si>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</si>
  <si>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</si>
  <si>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</si>
  <si>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</si>
  <si>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</si>
  <si>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</si>
  <si>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</si>
  <si>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</si>
  <si>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</si>
  <si>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</si>
  <si>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</si>
  <si>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</si>
  <si>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</si>
  <si>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</si>
  <si>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</si>
  <si>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</si>
  <si>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</si>
  <si>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</si>
  <si>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</si>
  <si>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</si>
  <si>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</si>
  <si>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</si>
  <si>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</si>
  <si>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</si>
  <si>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</si>
  <si>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</si>
  <si>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</si>
  <si>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</si>
  <si>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</si>
  <si>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</si>
  <si>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</si>
  <si>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</si>
  <si>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</si>
  <si>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</si>
  <si>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</si>
  <si>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</si>
  <si>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</si>
  <si>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</si>
  <si>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</si>
  <si>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</si>
  <si>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</si>
  <si>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</si>
  <si>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</si>
  <si>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</si>
  <si>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</si>
  <si>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</si>
  <si>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</si>
  <si>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</si>
  <si>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</si>
  <si>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</si>
  <si>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</si>
  <si>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</si>
  <si>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</si>
  <si>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</si>
  <si>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</si>
  <si>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</si>
  <si>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</si>
  <si>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</si>
  <si>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</si>
  <si>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</si>
  <si>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</si>
  <si>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</si>
  <si>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</si>
  <si>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</si>
  <si>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</si>
  <si>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</si>
  <si>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</si>
  <si>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</si>
  <si>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</si>
  <si>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</si>
  <si>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</si>
  <si>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</si>
  <si>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</si>
  <si>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</si>
  <si>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</si>
  <si>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</si>
  <si>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</si>
  <si>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</si>
  <si>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</si>
  <si>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</si>
  <si>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</si>
  <si>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</si>
  <si>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</si>
  <si>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</si>
  <si>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</si>
  <si>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</si>
  <si>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</si>
  <si>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</si>
  <si>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</si>
  <si>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</si>
  <si>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</si>
  <si>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</si>
  <si>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</si>
  <si>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</si>
  <si>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</si>
  <si>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</si>
  <si>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</si>
  <si>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</si>
  <si>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</si>
  <si>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</si>
  <si>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</si>
  <si>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</si>
  <si>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</si>
  <si>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</si>
  <si>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</si>
  <si>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</si>
  <si>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</si>
  <si>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</si>
  <si>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</si>
  <si>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</si>
  <si>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</si>
  <si>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</si>
  <si>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</si>
  <si>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</si>
  <si>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</si>
  <si>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</si>
  <si>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</si>
  <si>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</si>
  <si>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</si>
  <si>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</si>
  <si>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</si>
  <si>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</si>
  <si>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</si>
  <si>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</si>
  <si>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</si>
  <si>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</si>
  <si>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</si>
  <si>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</si>
  <si>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</si>
  <si>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</si>
  <si>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</si>
  <si>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</si>
  <si>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</si>
  <si>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</si>
  <si>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</si>
  <si>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</si>
  <si>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</si>
  <si>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</si>
  <si>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</si>
  <si>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</si>
  <si>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</si>
  <si>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</si>
  <si>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</si>
  <si>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</si>
  <si>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</si>
  <si>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</si>
  <si>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</si>
  <si>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</si>
  <si>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</si>
  <si>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</si>
  <si>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</si>
  <si>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</si>
  <si>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</si>
  <si>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</si>
  <si>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</si>
  <si>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</si>
  <si>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</si>
  <si>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</si>
  <si>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</si>
  <si>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</si>
  <si>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</si>
  <si>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</si>
  <si>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</si>
  <si>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</si>
  <si>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</si>
  <si>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</si>
  <si>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</si>
  <si>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</si>
  <si>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</si>
  <si>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</si>
  <si>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</si>
  <si>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</si>
  <si>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</si>
  <si>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</si>
  <si>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</si>
  <si>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</si>
  <si>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</si>
  <si>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</si>
  <si>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</si>
  <si>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</si>
  <si>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</si>
  <si>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</si>
  <si>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</si>
  <si>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</si>
  <si>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</si>
  <si>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</si>
  <si>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</si>
  <si>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</si>
  <si>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</si>
  <si>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</si>
  <si>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</si>
  <si>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</si>
  <si>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</si>
  <si>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</si>
  <si>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</si>
  <si>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</si>
  <si>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</si>
  <si>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</si>
  <si>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</si>
  <si>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</si>
  <si>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</si>
  <si>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</si>
  <si>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</si>
  <si>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</si>
  <si>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</si>
  <si>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</si>
  <si>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</si>
  <si>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</si>
  <si>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</si>
  <si>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</si>
  <si>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</si>
  <si>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</si>
  <si>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</si>
  <si>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</si>
  <si>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</si>
  <si>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</si>
  <si>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</si>
  <si>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</si>
  <si>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</si>
  <si>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</si>
  <si>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</si>
  <si>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</si>
  <si>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</si>
  <si>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</si>
  <si>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</si>
  <si>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</si>
  <si>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</si>
  <si>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</si>
  <si>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</si>
  <si>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</si>
  <si>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</si>
  <si>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</si>
  <si>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</si>
  <si>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</si>
  <si>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</si>
  <si>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</si>
  <si>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</si>
  <si>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</si>
  <si>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</si>
  <si>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</si>
  <si>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</si>
  <si>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</si>
  <si>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</si>
  <si>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</si>
  <si>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</si>
  <si>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</si>
  <si>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</si>
  <si>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</si>
  <si>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</si>
  <si>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</si>
  <si>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</si>
  <si>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</si>
  <si>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</si>
  <si>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</si>
  <si>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</si>
  <si>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</si>
  <si>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</si>
  <si>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</si>
  <si>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</si>
  <si>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</si>
  <si>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</si>
  <si>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</si>
  <si>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</si>
  <si>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</si>
  <si>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</si>
  <si>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</si>
  <si>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</si>
  <si>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</si>
  <si>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</si>
  <si>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</si>
  <si>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</si>
  <si>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</si>
  <si>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</si>
  <si>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</si>
  <si>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</si>
  <si>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</si>
  <si>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</si>
  <si>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</si>
  <si>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</si>
  <si>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</si>
  <si>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</si>
  <si>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</si>
  <si>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</si>
  <si>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</si>
  <si>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</si>
  <si>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</si>
  <si>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</si>
  <si>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</si>
  <si>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</si>
  <si>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</si>
  <si>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</si>
  <si>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</si>
  <si>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</si>
  <si>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</si>
  <si>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</si>
  <si>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</si>
  <si>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</si>
  <si>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</si>
  <si>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</si>
  <si>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</si>
  <si>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</si>
  <si>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</si>
  <si>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</si>
  <si>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</si>
  <si>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</si>
  <si>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</si>
  <si>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</si>
  <si>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</si>
  <si>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</si>
  <si>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</si>
  <si>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</si>
  <si>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</si>
  <si>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</si>
  <si>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</si>
  <si>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</si>
  <si>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</si>
  <si>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</si>
  <si>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</si>
  <si>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</si>
  <si>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</si>
  <si>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</si>
  <si>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</si>
  <si>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</si>
  <si>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</si>
  <si>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</si>
  <si>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</si>
  <si>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</si>
  <si>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</si>
  <si>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</si>
  <si>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</si>
  <si>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</si>
  <si>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</si>
  <si>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</si>
  <si>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</si>
  <si>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</si>
  <si>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</si>
  <si>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</si>
  <si>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</si>
  <si>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</si>
  <si>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</si>
  <si>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</si>
  <si>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</si>
  <si>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</si>
  <si>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</si>
  <si>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</si>
  <si>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</si>
  <si>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</si>
  <si>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</si>
  <si>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</si>
  <si>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</si>
  <si>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</si>
  <si>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</si>
  <si>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</si>
  <si>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</si>
  <si>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</si>
  <si>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</si>
  <si>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</si>
  <si>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</si>
  <si>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</si>
  <si>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</si>
  <si>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</si>
  <si>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</si>
  <si>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</si>
  <si>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</si>
  <si>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</si>
  <si>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</si>
  <si>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</si>
  <si>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</si>
  <si>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</si>
  <si>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</si>
  <si>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</si>
  <si>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</si>
  <si>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</si>
  <si>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</si>
  <si>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</si>
  <si>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</si>
  <si>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</si>
  <si>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</si>
  <si>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</si>
  <si>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</si>
  <si>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</si>
  <si>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</si>
  <si>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</si>
  <si>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</si>
  <si>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</si>
  <si>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</si>
  <si>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</si>
  <si>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</si>
  <si>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</si>
  <si>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</si>
  <si>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</si>
  <si>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</si>
  <si>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</si>
  <si>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</si>
  <si>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</si>
  <si>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</si>
  <si>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</si>
  <si>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</si>
  <si>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</si>
  <si>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</si>
  <si>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</si>
  <si>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</si>
  <si>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</si>
  <si>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</si>
  <si>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</si>
  <si>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</si>
  <si>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</si>
  <si>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</si>
  <si>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</si>
  <si>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</si>
  <si>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</si>
  <si>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</si>
  <si>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</si>
  <si>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</si>
  <si>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</si>
  <si>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</si>
  <si>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</si>
  <si>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</si>
  <si>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</si>
  <si>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</si>
  <si>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</si>
  <si>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</si>
  <si>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</si>
  <si>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</si>
  <si>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</si>
  <si>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</si>
  <si>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</si>
  <si>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</si>
  <si>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</si>
  <si>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</si>
  <si>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</si>
  <si>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</si>
  <si>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</si>
  <si>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</si>
  <si>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</si>
  <si>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</si>
  <si>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</si>
  <si>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</si>
  <si>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</si>
  <si>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</si>
  <si>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</si>
  <si>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</si>
  <si>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</si>
  <si>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</si>
  <si>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</si>
  <si>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</si>
  <si>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</si>
  <si>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</si>
  <si>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</si>
  <si>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</si>
  <si>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</si>
  <si>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</si>
  <si>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</si>
  <si>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</si>
  <si>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</si>
  <si>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</si>
  <si>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</si>
  <si>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</si>
  <si>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</si>
  <si>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</si>
  <si>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</si>
  <si>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</si>
  <si>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</si>
  <si>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</si>
  <si>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</si>
  <si>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</si>
  <si>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</si>
  <si>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</si>
  <si>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</si>
  <si>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</si>
  <si>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</si>
  <si>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</si>
  <si>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</si>
  <si>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</si>
  <si>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</si>
  <si>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</si>
  <si>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</si>
  <si>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</si>
  <si>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</si>
  <si>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</si>
  <si>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</si>
  <si>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</si>
  <si>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</si>
  <si>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</si>
  <si>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</si>
  <si>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</si>
  <si>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</si>
  <si>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</si>
  <si>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</si>
  <si>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</si>
  <si>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</si>
  <si>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</si>
  <si>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</si>
  <si>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</si>
  <si>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</si>
  <si>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</si>
  <si>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</si>
  <si>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</si>
  <si>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</si>
  <si>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</si>
  <si>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</si>
  <si>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</si>
  <si>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</si>
  <si>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</si>
  <si>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</si>
  <si>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</si>
  <si>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</si>
  <si>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</si>
  <si>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</si>
  <si>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</si>
  <si>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</si>
  <si>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</si>
  <si>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</si>
  <si>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</si>
  <si>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</si>
  <si>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</si>
  <si>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</si>
  <si>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</si>
  <si>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</si>
  <si>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</si>
  <si>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</si>
  <si>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</si>
  <si>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</si>
  <si>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</si>
  <si>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</si>
  <si>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</si>
  <si>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</si>
  <si>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</si>
  <si>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</si>
  <si>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</si>
  <si>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</si>
  <si>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</si>
  <si>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</si>
  <si>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</si>
  <si>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</si>
  <si>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</si>
  <si>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</si>
  <si>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</si>
  <si>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</si>
  <si>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</si>
  <si>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</si>
  <si>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</si>
  <si>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</si>
  <si>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</si>
  <si>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</si>
  <si>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</si>
  <si>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</si>
  <si>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</si>
  <si>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</si>
  <si>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</si>
  <si>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</si>
  <si>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</si>
  <si>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</si>
  <si>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</si>
  <si>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</si>
  <si>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</si>
  <si>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</si>
  <si>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</si>
  <si>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</si>
  <si>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</si>
  <si>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</si>
  <si>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</si>
  <si>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</si>
  <si>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</si>
  <si>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</si>
  <si>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</si>
  <si>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</si>
  <si>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</si>
  <si>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</si>
  <si>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</si>
  <si>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</si>
  <si>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</si>
  <si>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</si>
  <si>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</si>
  <si>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</si>
  <si>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</si>
  <si>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</si>
  <si>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</si>
  <si>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</si>
  <si>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</si>
  <si>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</si>
  <si>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</si>
  <si>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</si>
  <si>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</si>
  <si>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</si>
  <si>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</si>
  <si>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</si>
  <si>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</si>
  <si>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</si>
  <si>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</si>
  <si>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</si>
  <si>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</si>
  <si>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</si>
  <si>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</si>
  <si>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</si>
  <si>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</si>
  <si>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</si>
  <si>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</si>
  <si>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</si>
  <si>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</si>
  <si>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</si>
  <si>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</si>
  <si>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</si>
  <si>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</si>
  <si>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</si>
  <si>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</si>
  <si>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</si>
  <si>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</si>
  <si>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</si>
  <si>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</si>
  <si>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</si>
  <si>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</si>
  <si>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</si>
  <si>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</si>
  <si>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</si>
  <si>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</si>
  <si>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</si>
  <si>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</si>
  <si>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</si>
  <si>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</si>
  <si>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</si>
  <si>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</si>
  <si>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</si>
  <si>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</si>
  <si>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</si>
  <si>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</si>
  <si>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</si>
  <si>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</si>
  <si>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</si>
  <si>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</si>
  <si>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</si>
  <si>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</si>
  <si>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</si>
  <si>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</si>
  <si>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</si>
  <si>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</si>
  <si>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</si>
  <si>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</si>
  <si>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</si>
  <si>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</si>
  <si>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</si>
  <si>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</si>
  <si>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</si>
  <si>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</si>
  <si>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</si>
  <si>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</si>
  <si>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</si>
  <si>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</si>
  <si>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</si>
  <si>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</si>
  <si>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</si>
  <si>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</si>
  <si>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</si>
  <si>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</si>
  <si>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</si>
  <si>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</si>
  <si>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</si>
  <si>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</si>
  <si>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</si>
  <si>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</si>
  <si>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</si>
  <si>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</si>
  <si>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</si>
  <si>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</si>
  <si>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</si>
  <si>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</si>
  <si>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</si>
  <si>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</si>
  <si>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</si>
  <si>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</si>
  <si>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</si>
  <si>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</si>
  <si>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</si>
  <si>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</si>
  <si>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</si>
  <si>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</si>
  <si>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</si>
  <si>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</si>
  <si>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</si>
  <si>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</si>
  <si>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</si>
  <si>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</si>
  <si>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</si>
  <si>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</si>
  <si>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</si>
  <si>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</si>
  <si>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</si>
  <si>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</si>
  <si>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</si>
  <si>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</si>
  <si>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</si>
  <si>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</si>
  <si>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</si>
  <si>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</si>
  <si>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</si>
  <si>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</si>
  <si>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</si>
  <si>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</si>
  <si>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</si>
  <si>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</si>
  <si>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</si>
  <si>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</si>
  <si>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</si>
  <si>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</si>
  <si>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</si>
  <si>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</si>
  <si>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</si>
  <si>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</si>
  <si>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</si>
  <si>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</si>
  <si>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</si>
  <si>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</si>
  <si>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</si>
  <si>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</si>
  <si>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</si>
  <si>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</si>
  <si>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</si>
  <si>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</si>
  <si>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</si>
  <si>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</si>
  <si>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</si>
  <si>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</si>
  <si>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</si>
  <si>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</si>
  <si>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</si>
  <si>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</si>
  <si>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</si>
  <si>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</si>
  <si>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</si>
  <si>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</si>
  <si>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</si>
  <si>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</si>
  <si>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</si>
  <si>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</si>
  <si>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</si>
  <si>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</si>
  <si>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</si>
  <si>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</si>
  <si>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</si>
  <si>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</si>
  <si>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</si>
  <si>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</si>
  <si>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</si>
  <si>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</si>
  <si>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</si>
  <si>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</si>
  <si>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</si>
  <si>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</si>
  <si>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</si>
  <si>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</si>
  <si>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</si>
  <si>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</si>
  <si>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</si>
  <si>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</si>
  <si>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</si>
  <si>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</si>
  <si>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</si>
  <si>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</si>
  <si>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</si>
  <si>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</si>
  <si>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</si>
  <si>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</si>
  <si>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</si>
  <si>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</si>
  <si>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</si>
  <si>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</si>
  <si>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</si>
  <si>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</si>
  <si>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</si>
  <si>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</si>
  <si>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</si>
  <si>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</si>
  <si>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</si>
  <si>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</si>
  <si>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</si>
  <si>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</si>
  <si>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</si>
  <si>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</si>
  <si>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</si>
  <si>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</si>
  <si>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</si>
  <si>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</si>
  <si>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</si>
  <si>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</si>
  <si>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</si>
  <si>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</si>
  <si>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</si>
  <si>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</si>
  <si>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</si>
  <si>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</si>
  <si>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</si>
  <si>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</si>
  <si>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</si>
  <si>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</si>
  <si>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</si>
  <si>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</si>
  <si>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</si>
  <si>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</si>
  <si>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</si>
  <si>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</si>
  <si>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</si>
  <si>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</si>
  <si>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</si>
  <si>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</si>
  <si>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</si>
  <si>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</si>
  <si>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</si>
  <si>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</si>
  <si>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</si>
  <si>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</si>
  <si>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</si>
  <si>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</si>
  <si>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</si>
  <si>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</si>
  <si>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</si>
  <si>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</si>
  <si>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</si>
  <si>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</si>
  <si>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</si>
  <si>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</si>
  <si>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</si>
  <si>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</si>
  <si>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</si>
  <si>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</si>
  <si>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</si>
  <si>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</si>
  <si>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</si>
  <si>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</si>
  <si>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</si>
  <si>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</si>
  <si>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</si>
  <si>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</si>
  <si>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</si>
  <si>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</si>
  <si>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</si>
  <si>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</si>
  <si>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</si>
  <si>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</si>
  <si>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</si>
  <si>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</si>
  <si>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</si>
  <si>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</si>
  <si>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</si>
  <si>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</si>
  <si>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</si>
  <si>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</si>
  <si>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</si>
  <si>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</si>
  <si>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</si>
  <si>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</si>
  <si>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</si>
  <si>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</si>
  <si>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</si>
  <si>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</si>
  <si>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</si>
  <si>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</si>
  <si>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</si>
  <si>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</si>
  <si>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</si>
  <si>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</si>
  <si>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</si>
  <si>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</si>
  <si>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</si>
  <si>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</si>
  <si>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</si>
  <si>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</si>
  <si>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</si>
  <si>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</si>
  <si>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</si>
  <si>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</si>
  <si>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</si>
  <si>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</si>
  <si>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</si>
  <si>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</si>
  <si>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</si>
  <si>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</si>
  <si>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</si>
  <si>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</si>
  <si>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</si>
  <si>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</si>
  <si>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</si>
  <si>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</si>
  <si>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</si>
  <si>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</si>
  <si>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</si>
  <si>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</si>
  <si>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</si>
  <si>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</si>
  <si>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</si>
  <si>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</si>
  <si>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</si>
  <si>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</si>
  <si>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</si>
  <si>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</si>
  <si>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</si>
  <si>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</si>
  <si>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</si>
  <si>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</si>
  <si>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</si>
  <si>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</si>
  <si>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</si>
  <si>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</si>
  <si>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</si>
  <si>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</si>
  <si>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</si>
  <si>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</si>
  <si>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</si>
  <si>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</si>
  <si>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</si>
  <si>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</si>
  <si>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</si>
  <si>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</si>
  <si>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</si>
  <si>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</si>
  <si>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</si>
  <si>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</si>
  <si>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</si>
  <si>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</si>
  <si>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</si>
  <si>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</si>
  <si>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</si>
  <si>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</si>
  <si>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</si>
  <si>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</si>
  <si>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</si>
  <si>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</si>
  <si>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</si>
  <si>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</si>
  <si>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</si>
  <si>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</si>
  <si>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</si>
  <si>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</si>
  <si>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</si>
  <si>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</si>
  <si>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</si>
  <si>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</si>
  <si>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</si>
  <si>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</si>
  <si>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</si>
  <si>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</si>
  <si>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</si>
  <si>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</si>
  <si>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</si>
  <si>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</si>
  <si>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</si>
  <si>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</si>
  <si>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</si>
  <si>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</si>
  <si>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</si>
  <si>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</si>
  <si>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</si>
  <si>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</si>
  <si>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</si>
  <si>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</si>
  <si>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</si>
  <si>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</si>
  <si>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</si>
  <si>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</si>
  <si>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</si>
  <si>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</si>
  <si>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</si>
  <si>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</si>
  <si>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</si>
  <si>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</si>
  <si>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</si>
  <si>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</si>
  <si>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</si>
  <si>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</si>
  <si>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</si>
  <si>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</si>
  <si>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</si>
  <si>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</si>
  <si>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</si>
  <si>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</si>
  <si>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</si>
  <si>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</si>
  <si>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</si>
  <si>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</si>
  <si>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</si>
  <si>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</si>
  <si>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</si>
  <si>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</si>
  <si>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</si>
  <si>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</si>
  <si>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</si>
  <si>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</si>
  <si>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</si>
  <si>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</si>
  <si>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</si>
  <si>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</si>
  <si>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</si>
  <si>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</si>
  <si>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</si>
  <si>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</si>
  <si>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</si>
  <si>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</si>
  <si>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</si>
  <si>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</si>
  <si>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</si>
  <si>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</si>
  <si>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</si>
  <si>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</si>
  <si>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</si>
  <si>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</si>
  <si>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</si>
  <si>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</si>
  <si>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</si>
  <si>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</si>
  <si>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</si>
  <si>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</si>
  <si>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</si>
  <si>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</si>
  <si>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</si>
  <si>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</si>
  <si>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</si>
  <si>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</si>
  <si>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</si>
  <si>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</si>
  <si>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</si>
  <si>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</si>
  <si>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</si>
  <si>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</si>
  <si>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</si>
  <si>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</si>
  <si>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</si>
  <si>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</si>
  <si>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</si>
  <si>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</si>
  <si>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</si>
  <si>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</si>
  <si>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</si>
  <si>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</si>
  <si>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</si>
  <si>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</si>
  <si>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</si>
  <si>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</si>
  <si>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</si>
  <si>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</si>
  <si>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</si>
  <si>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</si>
  <si>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</si>
  <si>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</si>
  <si>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</si>
  <si>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</si>
  <si>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</si>
  <si>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</si>
  <si>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</si>
  <si>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</si>
  <si>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</si>
  <si>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</si>
  <si>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</si>
  <si>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</si>
  <si>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</si>
  <si>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</si>
  <si>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</si>
  <si>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</si>
  <si>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</si>
  <si>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</si>
  <si>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</si>
  <si>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</si>
  <si>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</si>
  <si>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</si>
  <si>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</si>
  <si>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</si>
  <si>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</si>
  <si>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</si>
  <si>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</si>
  <si>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</si>
  <si>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</si>
  <si>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</si>
  <si>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</si>
  <si>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</si>
  <si>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</si>
  <si>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</si>
  <si>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</si>
  <si>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</si>
  <si>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</si>
  <si>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</si>
  <si>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</si>
  <si>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</si>
  <si>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</si>
  <si>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</si>
  <si>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</si>
  <si>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</si>
  <si>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</si>
  <si>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</si>
  <si>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</si>
  <si>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</si>
  <si>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</si>
  <si>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</si>
  <si>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</si>
  <si>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</si>
  <si>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</si>
  <si>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</si>
  <si>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</si>
  <si>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</si>
  <si>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</si>
  <si>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</si>
  <si>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</si>
  <si>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</si>
  <si>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</si>
  <si>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</si>
  <si>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</si>
  <si>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</si>
  <si>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</si>
  <si>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</si>
  <si>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</si>
  <si>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</si>
  <si>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</si>
  <si>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</si>
  <si>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</si>
  <si>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</si>
  <si>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</si>
  <si>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</si>
  <si>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</si>
  <si>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</si>
  <si>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</si>
  <si>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</si>
  <si>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</si>
  <si>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</si>
  <si>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</si>
  <si>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</si>
  <si>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</si>
  <si>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</si>
  <si>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</si>
  <si>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</si>
  <si>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</si>
  <si>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</si>
  <si>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</si>
  <si>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</si>
  <si>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</si>
  <si>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</si>
  <si>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</si>
  <si>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</si>
  <si>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</si>
  <si>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</si>
  <si>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</si>
  <si>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</si>
  <si>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</si>
  <si>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</si>
  <si>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</si>
  <si>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</si>
  <si>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</si>
  <si>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</si>
  <si>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</si>
  <si>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</si>
  <si>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</si>
  <si>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</si>
  <si>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</si>
  <si>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</si>
  <si>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</si>
  <si>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</si>
  <si>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</si>
  <si>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</si>
  <si>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</si>
  <si>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</si>
  <si>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</si>
  <si>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</si>
  <si>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</si>
  <si>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</si>
  <si>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</si>
  <si>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</si>
  <si>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</si>
  <si>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</si>
  <si>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</si>
  <si>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</si>
  <si>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</si>
  <si>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</si>
  <si>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</si>
  <si>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</si>
  <si>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</si>
  <si>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</si>
  <si>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</si>
  <si>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</si>
  <si>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</si>
  <si>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</si>
  <si>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</si>
  <si>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</si>
  <si>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</si>
  <si>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</si>
  <si>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</si>
  <si>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</si>
  <si>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</si>
  <si>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</si>
  <si>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</si>
  <si>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</si>
  <si>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</si>
  <si>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</si>
  <si>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</si>
  <si>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</si>
  <si>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</si>
  <si>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</si>
  <si>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</si>
  <si>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</si>
  <si>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</si>
  <si>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</si>
  <si>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</si>
  <si>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</si>
  <si>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</si>
  <si>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</si>
  <si>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</si>
  <si>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</si>
  <si>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</si>
  <si>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</si>
  <si>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</si>
  <si>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</si>
  <si>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</si>
  <si>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</si>
  <si>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</si>
  <si>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</si>
  <si>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</si>
  <si>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</si>
  <si>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</si>
  <si>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</si>
  <si>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</si>
  <si>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</si>
  <si>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</si>
  <si>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</si>
  <si>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</si>
  <si>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</si>
  <si>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</si>
  <si>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</si>
  <si>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</si>
  <si>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</si>
  <si>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</si>
  <si>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</si>
  <si>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</si>
  <si>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</si>
  <si>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</si>
  <si>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</si>
  <si>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</si>
  <si>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 xml:space="preserve">Суммарный выпуск 
в 2022 год
(человек)
</t>
  </si>
  <si>
    <t>трудоустроены</t>
  </si>
  <si>
    <t>заняты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</si>
</sst>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b/>
      <i/>
      <sz val="12"/>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49" fontId="5" fillId="3" borderId="1" xfId="1" applyNumberFormat="1" applyFont="1" applyFill="1" applyBorder="1" applyAlignment="1">
      <alignment horizontal="center" vertical="top"/>
    </xf>
    <xf numFmtId="49" fontId="13" fillId="0" borderId="6"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1" fontId="5" fillId="4" borderId="1" xfId="1" applyNumberFormat="1" applyFont="1" applyFill="1" applyBorder="1" applyAlignment="1">
      <alignment horizontal="center" vertical="center"/>
    </xf>
    <xf numFmtId="1" fontId="5" fillId="0" borderId="9" xfId="1" applyNumberFormat="1" applyFont="1" applyBorder="1" applyAlignment="1">
      <alignmen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10" fontId="3" fillId="0" borderId="0" xfId="1" applyNumberFormat="1" applyFont="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tabSelected="1" zoomScale="55" zoomScaleNormal="55" workbookViewId="0">
      <pane xSplit="6" ySplit="8" topLeftCell="G60" activePane="bottomRight" state="frozen"/>
      <selection pane="topRight" activeCell="G1" sqref="G1"/>
      <selection pane="bottomLeft" activeCell="A9" sqref="A9"/>
      <selection pane="bottomRight" activeCell="Q6" sqref="Q6:T6"/>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5" t="s">
        <v>1338</v>
      </c>
    </row>
    <row r="2" spans="1:34" ht="20.25" x14ac:dyDescent="0.3">
      <c r="A2" s="9"/>
    </row>
    <row r="3" spans="1:34" ht="147.75" customHeight="1" x14ac:dyDescent="0.3">
      <c r="A3" s="49" t="s">
        <v>1339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5" spans="1:34" s="3" customFormat="1" ht="42.75" customHeight="1" x14ac:dyDescent="0.25">
      <c r="A5" s="40" t="s">
        <v>1323</v>
      </c>
      <c r="B5" s="40" t="s">
        <v>1324</v>
      </c>
      <c r="C5" s="40" t="s">
        <v>1327</v>
      </c>
      <c r="D5" s="40" t="s">
        <v>1325</v>
      </c>
      <c r="E5" s="40" t="s">
        <v>8</v>
      </c>
      <c r="F5" s="40" t="s">
        <v>1326</v>
      </c>
      <c r="G5" s="53" t="s">
        <v>1343</v>
      </c>
      <c r="H5" s="43" t="s">
        <v>1341</v>
      </c>
      <c r="I5" s="44"/>
      <c r="J5" s="44"/>
      <c r="K5" s="44"/>
      <c r="L5" s="44"/>
      <c r="M5" s="44"/>
      <c r="N5" s="44"/>
      <c r="O5" s="44"/>
      <c r="P5" s="44"/>
      <c r="Q5" s="44"/>
      <c r="R5" s="44"/>
      <c r="S5" s="44"/>
      <c r="T5" s="44"/>
      <c r="U5" s="44"/>
      <c r="V5" s="44"/>
      <c r="W5" s="44"/>
      <c r="X5" s="44"/>
      <c r="Y5" s="44"/>
      <c r="Z5" s="44"/>
      <c r="AA5" s="44"/>
      <c r="AB5" s="44"/>
      <c r="AC5" s="44"/>
      <c r="AD5" s="44"/>
      <c r="AE5" s="44"/>
      <c r="AF5" s="45"/>
      <c r="AG5" s="51" t="s">
        <v>1337</v>
      </c>
      <c r="AH5" s="35" t="s">
        <v>1328</v>
      </c>
    </row>
    <row r="6" spans="1:34" s="3" customFormat="1" ht="51.75" customHeight="1" x14ac:dyDescent="0.25">
      <c r="A6" s="41"/>
      <c r="B6" s="41"/>
      <c r="C6" s="41"/>
      <c r="D6" s="41"/>
      <c r="E6" s="41"/>
      <c r="F6" s="41"/>
      <c r="G6" s="53"/>
      <c r="H6" s="37" t="s">
        <v>9</v>
      </c>
      <c r="I6" s="38"/>
      <c r="J6" s="38"/>
      <c r="K6" s="38"/>
      <c r="L6" s="38"/>
      <c r="M6" s="39"/>
      <c r="N6" s="46" t="s">
        <v>730</v>
      </c>
      <c r="O6" s="47"/>
      <c r="P6" s="48"/>
      <c r="Q6" s="46" t="s">
        <v>735</v>
      </c>
      <c r="R6" s="47"/>
      <c r="S6" s="47"/>
      <c r="T6" s="48"/>
      <c r="U6" s="37" t="s">
        <v>733</v>
      </c>
      <c r="V6" s="38"/>
      <c r="W6" s="38"/>
      <c r="X6" s="38"/>
      <c r="Y6" s="38"/>
      <c r="Z6" s="39"/>
      <c r="AA6" s="43" t="s">
        <v>1340</v>
      </c>
      <c r="AB6" s="44"/>
      <c r="AC6" s="44"/>
      <c r="AD6" s="44"/>
      <c r="AE6" s="44"/>
      <c r="AF6" s="44"/>
      <c r="AG6" s="52"/>
      <c r="AH6" s="35"/>
    </row>
    <row r="7" spans="1:34" s="4" customFormat="1" ht="255.75" customHeight="1" x14ac:dyDescent="0.25">
      <c r="A7" s="41"/>
      <c r="B7" s="41"/>
      <c r="C7" s="41"/>
      <c r="D7" s="42"/>
      <c r="E7" s="41"/>
      <c r="F7" s="41"/>
      <c r="G7" s="54"/>
      <c r="H7" s="10" t="s">
        <v>1331</v>
      </c>
      <c r="I7" s="19" t="s">
        <v>731</v>
      </c>
      <c r="J7" s="19" t="s">
        <v>737</v>
      </c>
      <c r="K7" s="10" t="s">
        <v>742</v>
      </c>
      <c r="L7" s="11" t="s">
        <v>1332</v>
      </c>
      <c r="M7" s="17" t="s">
        <v>691</v>
      </c>
      <c r="N7" s="14" t="s">
        <v>720</v>
      </c>
      <c r="O7" s="18" t="s">
        <v>726</v>
      </c>
      <c r="P7" s="17" t="s">
        <v>690</v>
      </c>
      <c r="Q7" s="17" t="s">
        <v>740</v>
      </c>
      <c r="R7" s="13" t="s">
        <v>732</v>
      </c>
      <c r="S7" s="13" t="s">
        <v>1333</v>
      </c>
      <c r="T7" s="20" t="s">
        <v>739</v>
      </c>
      <c r="U7" s="17" t="s">
        <v>727</v>
      </c>
      <c r="V7" s="17" t="s">
        <v>724</v>
      </c>
      <c r="W7" s="17" t="s">
        <v>1334</v>
      </c>
      <c r="X7" s="17" t="s">
        <v>1335</v>
      </c>
      <c r="Y7" s="17" t="s">
        <v>1336</v>
      </c>
      <c r="Z7" s="27" t="s">
        <v>1342</v>
      </c>
      <c r="AA7" s="15" t="s">
        <v>728</v>
      </c>
      <c r="AB7" s="15" t="s">
        <v>741</v>
      </c>
      <c r="AC7" s="15" t="s">
        <v>729</v>
      </c>
      <c r="AD7" s="15" t="s">
        <v>736</v>
      </c>
      <c r="AE7" s="16" t="s">
        <v>738</v>
      </c>
      <c r="AF7" s="15" t="s">
        <v>734</v>
      </c>
      <c r="AG7" s="52"/>
      <c r="AH7" s="35"/>
    </row>
    <row r="8" spans="1:34" s="4" customFormat="1" ht="18.75" customHeight="1" x14ac:dyDescent="0.25">
      <c r="A8" s="6" t="s">
        <v>10</v>
      </c>
      <c r="B8" s="6" t="s">
        <v>11</v>
      </c>
      <c r="C8" s="6" t="s">
        <v>12</v>
      </c>
      <c r="D8" s="6" t="s">
        <v>13</v>
      </c>
      <c r="E8" s="6" t="s">
        <v>14</v>
      </c>
      <c r="F8" s="6" t="s">
        <v>692</v>
      </c>
      <c r="G8" s="6" t="s">
        <v>693</v>
      </c>
      <c r="H8" s="26" t="s">
        <v>694</v>
      </c>
      <c r="I8" s="6" t="s">
        <v>695</v>
      </c>
      <c r="J8" s="6" t="s">
        <v>696</v>
      </c>
      <c r="K8" s="26" t="s">
        <v>697</v>
      </c>
      <c r="L8" s="26" t="s">
        <v>698</v>
      </c>
      <c r="M8" s="26" t="s">
        <v>699</v>
      </c>
      <c r="N8" s="26" t="s">
        <v>700</v>
      </c>
      <c r="O8" s="26" t="s">
        <v>701</v>
      </c>
      <c r="P8" s="26" t="s">
        <v>702</v>
      </c>
      <c r="Q8" s="26" t="s">
        <v>703</v>
      </c>
      <c r="R8" s="26" t="s">
        <v>704</v>
      </c>
      <c r="S8" s="26" t="s">
        <v>705</v>
      </c>
      <c r="T8" s="26" t="s">
        <v>706</v>
      </c>
      <c r="U8" s="26" t="s">
        <v>707</v>
      </c>
      <c r="V8" s="26" t="s">
        <v>708</v>
      </c>
      <c r="W8" s="26" t="s">
        <v>709</v>
      </c>
      <c r="X8" s="26" t="s">
        <v>710</v>
      </c>
      <c r="Y8" s="26" t="s">
        <v>711</v>
      </c>
      <c r="Z8" s="6" t="s">
        <v>712</v>
      </c>
      <c r="AA8" s="26" t="s">
        <v>713</v>
      </c>
      <c r="AB8" s="26" t="s">
        <v>714</v>
      </c>
      <c r="AC8" s="26" t="s">
        <v>715</v>
      </c>
      <c r="AD8" s="26" t="s">
        <v>716</v>
      </c>
      <c r="AE8" s="26" t="s">
        <v>717</v>
      </c>
      <c r="AF8" s="26" t="s">
        <v>718</v>
      </c>
      <c r="AG8" s="6" t="s">
        <v>719</v>
      </c>
      <c r="AH8" s="6" t="s">
        <v>1329</v>
      </c>
    </row>
    <row r="9" spans="1:34" s="4" customFormat="1" ht="35.25" customHeight="1" x14ac:dyDescent="0.25">
      <c r="A9" s="31" t="s">
        <v>687</v>
      </c>
      <c r="B9" s="31" t="s">
        <v>677</v>
      </c>
      <c r="C9" s="30" t="s">
        <v>47</v>
      </c>
      <c r="D9" s="28" t="str">
        <f>VLOOKUP(C9,'Коды программ'!$A$2:$B$578,2,FALSE)</f>
        <v>Мастер столярно-плотничных, паркетных и стекольных работ</v>
      </c>
      <c r="E9" s="6" t="s">
        <v>10</v>
      </c>
      <c r="F9" s="21" t="s">
        <v>721</v>
      </c>
      <c r="G9" s="7">
        <v>10</v>
      </c>
      <c r="H9" s="7">
        <v>4</v>
      </c>
      <c r="I9" s="7">
        <v>1</v>
      </c>
      <c r="J9" s="7">
        <v>0</v>
      </c>
      <c r="K9" s="7">
        <v>0</v>
      </c>
      <c r="L9" s="7">
        <v>1</v>
      </c>
      <c r="M9" s="7">
        <v>0</v>
      </c>
      <c r="N9" s="7">
        <v>1</v>
      </c>
      <c r="O9" s="7">
        <v>0</v>
      </c>
      <c r="P9" s="7">
        <v>0</v>
      </c>
      <c r="Q9" s="7">
        <v>1</v>
      </c>
      <c r="R9" s="7">
        <v>0</v>
      </c>
      <c r="S9" s="7">
        <v>0</v>
      </c>
      <c r="T9" s="7">
        <v>0</v>
      </c>
      <c r="U9" s="7">
        <v>0</v>
      </c>
      <c r="V9" s="7">
        <v>0</v>
      </c>
      <c r="W9" s="7">
        <v>0</v>
      </c>
      <c r="X9" s="7">
        <v>0</v>
      </c>
      <c r="Y9" s="7">
        <v>0</v>
      </c>
      <c r="Z9" s="7">
        <v>0</v>
      </c>
      <c r="AA9" s="7">
        <v>3</v>
      </c>
      <c r="AB9" s="7">
        <v>0</v>
      </c>
      <c r="AC9" s="7">
        <v>0</v>
      </c>
      <c r="AD9" s="7">
        <v>0</v>
      </c>
      <c r="AE9" s="7">
        <v>0</v>
      </c>
      <c r="AF9" s="7">
        <v>0</v>
      </c>
      <c r="AG9" s="7"/>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1" t="s">
        <v>687</v>
      </c>
      <c r="B10" s="31" t="s">
        <v>677</v>
      </c>
      <c r="C10" s="30" t="s">
        <v>47</v>
      </c>
      <c r="D10" s="28" t="str">
        <f>VLOOKUP(C10,'Коды программ'!$A$2:$B$578,2,FALSE)</f>
        <v>Мастер столярно-плотничных, паркетных и стекольных работ</v>
      </c>
      <c r="E10" s="6" t="s">
        <v>11</v>
      </c>
      <c r="F10" s="5" t="s">
        <v>722</v>
      </c>
      <c r="G10" s="7">
        <v>0</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29" t="str">
        <f t="shared" ref="AH10:AH14"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1" t="s">
        <v>687</v>
      </c>
      <c r="B11" s="31" t="s">
        <v>677</v>
      </c>
      <c r="C11" s="30" t="s">
        <v>47</v>
      </c>
      <c r="D11" s="28" t="str">
        <f>VLOOKUP(C11,'Коды программ'!$A$2:$B$578,2,FALSE)</f>
        <v>Мастер столярно-плотничных, паркетных и стекольных работ</v>
      </c>
      <c r="E11" s="6" t="s">
        <v>12</v>
      </c>
      <c r="F11" s="5" t="s">
        <v>723</v>
      </c>
      <c r="G11" s="7">
        <v>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29" t="str">
        <f t="shared" si="0"/>
        <v>проверка пройдена</v>
      </c>
    </row>
    <row r="12" spans="1:34" s="4" customFormat="1" ht="35.25" customHeight="1" x14ac:dyDescent="0.25">
      <c r="A12" s="31" t="s">
        <v>687</v>
      </c>
      <c r="B12" s="31" t="s">
        <v>677</v>
      </c>
      <c r="C12" s="30" t="s">
        <v>47</v>
      </c>
      <c r="D12" s="28" t="str">
        <f>VLOOKUP(C12,'Коды программ'!$A$2:$B$578,2,FALSE)</f>
        <v>Мастер столярно-плотничных, паркетных и стекольных работ</v>
      </c>
      <c r="E12" s="6" t="s">
        <v>13</v>
      </c>
      <c r="F12" s="5" t="s">
        <v>15</v>
      </c>
      <c r="G12" s="7">
        <v>1</v>
      </c>
      <c r="H12" s="7"/>
      <c r="I12" s="7"/>
      <c r="J12" s="7"/>
      <c r="K12" s="7"/>
      <c r="L12" s="7"/>
      <c r="M12" s="7"/>
      <c r="N12" s="7"/>
      <c r="O12" s="7"/>
      <c r="P12" s="7"/>
      <c r="Q12" s="7"/>
      <c r="R12" s="7"/>
      <c r="S12" s="7"/>
      <c r="T12" s="7"/>
      <c r="U12" s="7"/>
      <c r="V12" s="7"/>
      <c r="W12" s="7"/>
      <c r="X12" s="7"/>
      <c r="Y12" s="7"/>
      <c r="Z12" s="7"/>
      <c r="AA12" s="7">
        <v>1</v>
      </c>
      <c r="AB12" s="7"/>
      <c r="AC12" s="7"/>
      <c r="AD12" s="7"/>
      <c r="AE12" s="7"/>
      <c r="AF12" s="7"/>
      <c r="AG12" s="7"/>
      <c r="AH12" s="29" t="str">
        <f t="shared" si="0"/>
        <v>проверка пройдена</v>
      </c>
    </row>
    <row r="13" spans="1:34" s="4" customFormat="1" ht="35.25" customHeight="1" x14ac:dyDescent="0.25">
      <c r="A13" s="31" t="s">
        <v>687</v>
      </c>
      <c r="B13" s="31" t="s">
        <v>677</v>
      </c>
      <c r="C13" s="30" t="s">
        <v>47</v>
      </c>
      <c r="D13" s="28" t="str">
        <f>VLOOKUP(C13,'Коды программ'!$A$2:$B$578,2,FALSE)</f>
        <v>Мастер столярно-плотничных, паркетных и стекольных работ</v>
      </c>
      <c r="E13" s="6" t="s">
        <v>14</v>
      </c>
      <c r="F13" s="5"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9" t="str">
        <f t="shared" si="0"/>
        <v>проверка пройдена</v>
      </c>
    </row>
    <row r="14" spans="1:34" s="4" customFormat="1" ht="35.25" customHeight="1" x14ac:dyDescent="0.25">
      <c r="A14" s="31" t="s">
        <v>687</v>
      </c>
      <c r="B14" s="31" t="s">
        <v>677</v>
      </c>
      <c r="C14" s="30" t="s">
        <v>50</v>
      </c>
      <c r="D14" s="28" t="str">
        <f>VLOOKUP(C14,'Коды программ'!$A$2:$B$578,2,FALSE)</f>
        <v>Строительство и эксплуатация зданий и сооружений</v>
      </c>
      <c r="E14" s="6" t="s">
        <v>10</v>
      </c>
      <c r="F14" s="21" t="s">
        <v>721</v>
      </c>
      <c r="G14" s="7">
        <v>23</v>
      </c>
      <c r="H14" s="7">
        <v>21</v>
      </c>
      <c r="I14" s="7">
        <v>0</v>
      </c>
      <c r="J14" s="7">
        <v>11</v>
      </c>
      <c r="K14" s="7">
        <v>0</v>
      </c>
      <c r="L14" s="7">
        <v>0</v>
      </c>
      <c r="M14" s="7">
        <v>0</v>
      </c>
      <c r="N14" s="7">
        <v>4</v>
      </c>
      <c r="O14" s="7">
        <v>1</v>
      </c>
      <c r="P14" s="7">
        <v>0</v>
      </c>
      <c r="Q14" s="7">
        <v>0</v>
      </c>
      <c r="R14" s="7">
        <v>0</v>
      </c>
      <c r="S14" s="7">
        <v>0</v>
      </c>
      <c r="T14" s="7">
        <v>0</v>
      </c>
      <c r="U14" s="7">
        <v>0</v>
      </c>
      <c r="V14" s="7">
        <v>0</v>
      </c>
      <c r="W14" s="7">
        <v>0</v>
      </c>
      <c r="X14" s="7">
        <v>0</v>
      </c>
      <c r="Y14" s="7">
        <v>0</v>
      </c>
      <c r="Z14" s="7">
        <v>0</v>
      </c>
      <c r="AA14" s="7">
        <v>4</v>
      </c>
      <c r="AB14" s="7">
        <v>0</v>
      </c>
      <c r="AC14" s="7">
        <v>0</v>
      </c>
      <c r="AD14" s="7">
        <v>1</v>
      </c>
      <c r="AE14" s="7">
        <v>0</v>
      </c>
      <c r="AF14" s="7">
        <v>0</v>
      </c>
      <c r="AG14" s="7"/>
      <c r="AH14" s="29" t="str">
        <f t="shared" si="0"/>
        <v>ВНИМАНИЕ! Сумма по строке не сходится с общей численностью выпускников! Исправьте ошибку в расчетах, пока это сообщение не исчезнет!</v>
      </c>
    </row>
    <row r="15" spans="1:34" s="4" customFormat="1" ht="35.25" customHeight="1" x14ac:dyDescent="0.25">
      <c r="A15" s="31" t="s">
        <v>687</v>
      </c>
      <c r="B15" s="31" t="s">
        <v>677</v>
      </c>
      <c r="C15" s="30" t="s">
        <v>50</v>
      </c>
      <c r="D15" s="28" t="str">
        <f>VLOOKUP(C15,'Коды программ'!$A$2:$B$578,2,FALSE)</f>
        <v>Строительство и эксплуатация зданий и сооружений</v>
      </c>
      <c r="E15" s="6" t="s">
        <v>11</v>
      </c>
      <c r="F15" s="5" t="s">
        <v>722</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9" t="str">
        <f t="shared" ref="AH15:AH63"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1" t="s">
        <v>687</v>
      </c>
      <c r="B16" s="31" t="s">
        <v>677</v>
      </c>
      <c r="C16" s="30" t="s">
        <v>50</v>
      </c>
      <c r="D16" s="28" t="str">
        <f>VLOOKUP(C16,'Коды программ'!$A$2:$B$578,2,FALSE)</f>
        <v>Строительство и эксплуатация зданий и сооружений</v>
      </c>
      <c r="E16" s="6" t="s">
        <v>12</v>
      </c>
      <c r="F16" s="5" t="s">
        <v>723</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9" t="str">
        <f t="shared" si="1"/>
        <v>проверка пройдена</v>
      </c>
    </row>
    <row r="17" spans="1:34" s="4" customFormat="1" ht="35.25" customHeight="1" x14ac:dyDescent="0.25">
      <c r="A17" s="31" t="s">
        <v>687</v>
      </c>
      <c r="B17" s="31" t="s">
        <v>677</v>
      </c>
      <c r="C17" s="30" t="s">
        <v>50</v>
      </c>
      <c r="D17" s="28" t="str">
        <f>VLOOKUP(C17,'Коды программ'!$A$2:$B$578,2,FALSE)</f>
        <v>Строительство и эксплуатация зданий и сооружений</v>
      </c>
      <c r="E17" s="6" t="s">
        <v>13</v>
      </c>
      <c r="F17" s="5" t="s">
        <v>15</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9" t="str">
        <f t="shared" si="1"/>
        <v>проверка пройдена</v>
      </c>
    </row>
    <row r="18" spans="1:34" s="4" customFormat="1" ht="35.25" customHeight="1" x14ac:dyDescent="0.25">
      <c r="A18" s="31" t="s">
        <v>687</v>
      </c>
      <c r="B18" s="31" t="s">
        <v>677</v>
      </c>
      <c r="C18" s="30" t="s">
        <v>50</v>
      </c>
      <c r="D18" s="28" t="str">
        <f>VLOOKUP(C18,'Коды программ'!$A$2:$B$578,2,FALSE)</f>
        <v>Строительство и эксплуатация зданий и сооружений</v>
      </c>
      <c r="E18" s="6" t="s">
        <v>14</v>
      </c>
      <c r="F18" s="5" t="s">
        <v>18</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29" t="str">
        <f t="shared" si="1"/>
        <v>проверка пройдена</v>
      </c>
    </row>
    <row r="19" spans="1:34" s="4" customFormat="1" ht="35.25" customHeight="1" x14ac:dyDescent="0.25">
      <c r="A19" s="31" t="s">
        <v>687</v>
      </c>
      <c r="B19" s="31" t="s">
        <v>677</v>
      </c>
      <c r="C19" s="30" t="s">
        <v>54</v>
      </c>
      <c r="D19" s="28" t="str">
        <f>VLOOKUP(C19,'Коды программ'!$A$2:$B$578,2,FALSE)</f>
        <v>Строительство и эксплуатация автомобильных дорог и аэродромов</v>
      </c>
      <c r="E19" s="6" t="s">
        <v>10</v>
      </c>
      <c r="F19" s="21" t="s">
        <v>721</v>
      </c>
      <c r="G19" s="7">
        <v>13</v>
      </c>
      <c r="H19" s="7">
        <v>8</v>
      </c>
      <c r="I19" s="7">
        <v>6</v>
      </c>
      <c r="J19" s="7">
        <v>3</v>
      </c>
      <c r="K19" s="7">
        <v>0</v>
      </c>
      <c r="L19" s="7">
        <v>0</v>
      </c>
      <c r="M19" s="7">
        <v>0</v>
      </c>
      <c r="N19" s="7">
        <v>3</v>
      </c>
      <c r="O19" s="7">
        <v>0</v>
      </c>
      <c r="P19" s="7">
        <v>0</v>
      </c>
      <c r="Q19" s="7">
        <v>0</v>
      </c>
      <c r="R19" s="7">
        <v>0</v>
      </c>
      <c r="S19" s="7">
        <v>0</v>
      </c>
      <c r="T19" s="7">
        <v>0</v>
      </c>
      <c r="U19" s="7">
        <v>0</v>
      </c>
      <c r="V19" s="7">
        <v>0</v>
      </c>
      <c r="W19" s="7">
        <v>0</v>
      </c>
      <c r="X19" s="7">
        <v>0</v>
      </c>
      <c r="Y19" s="7">
        <v>0</v>
      </c>
      <c r="Z19" s="7">
        <v>0</v>
      </c>
      <c r="AA19" s="7">
        <v>2</v>
      </c>
      <c r="AB19" s="7">
        <v>0</v>
      </c>
      <c r="AC19" s="7">
        <v>0</v>
      </c>
      <c r="AD19" s="7">
        <v>0</v>
      </c>
      <c r="AE19" s="7">
        <v>0</v>
      </c>
      <c r="AF19" s="7">
        <v>0</v>
      </c>
      <c r="AG19" s="7"/>
      <c r="AH19" s="29" t="str">
        <f t="shared" si="1"/>
        <v>проверка пройдена</v>
      </c>
    </row>
    <row r="20" spans="1:34" s="4" customFormat="1" ht="35.25" customHeight="1" x14ac:dyDescent="0.25">
      <c r="A20" s="31" t="s">
        <v>687</v>
      </c>
      <c r="B20" s="31" t="s">
        <v>677</v>
      </c>
      <c r="C20" s="30" t="s">
        <v>54</v>
      </c>
      <c r="D20" s="28" t="str">
        <f>VLOOKUP(C20,'Коды программ'!$A$2:$B$578,2,FALSE)</f>
        <v>Строительство и эксплуатация автомобильных дорог и аэродромов</v>
      </c>
      <c r="E20" s="6" t="s">
        <v>11</v>
      </c>
      <c r="F20" s="5" t="s">
        <v>722</v>
      </c>
      <c r="G20" s="7">
        <v>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29" t="str">
        <f t="shared" si="1"/>
        <v>проверка пройдена</v>
      </c>
    </row>
    <row r="21" spans="1:34" s="4" customFormat="1" ht="35.25" customHeight="1" x14ac:dyDescent="0.25">
      <c r="A21" s="31" t="s">
        <v>687</v>
      </c>
      <c r="B21" s="31" t="s">
        <v>677</v>
      </c>
      <c r="C21" s="30" t="s">
        <v>54</v>
      </c>
      <c r="D21" s="28" t="str">
        <f>VLOOKUP(C21,'Коды программ'!$A$2:$B$578,2,FALSE)</f>
        <v>Строительство и эксплуатация автомобильных дорог и аэродромов</v>
      </c>
      <c r="E21" s="6" t="s">
        <v>12</v>
      </c>
      <c r="F21" s="5" t="s">
        <v>723</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9" t="str">
        <f t="shared" si="1"/>
        <v>проверка пройдена</v>
      </c>
    </row>
    <row r="22" spans="1:34" s="4" customFormat="1" ht="35.25" customHeight="1" x14ac:dyDescent="0.25">
      <c r="A22" s="31" t="s">
        <v>687</v>
      </c>
      <c r="B22" s="31" t="s">
        <v>677</v>
      </c>
      <c r="C22" s="30" t="s">
        <v>54</v>
      </c>
      <c r="D22" s="28" t="str">
        <f>VLOOKUP(C22,'Коды программ'!$A$2:$B$578,2,FALSE)</f>
        <v>Строительство и эксплуатация автомобильных дорог и аэродромов</v>
      </c>
      <c r="E22" s="6" t="s">
        <v>13</v>
      </c>
      <c r="F22" s="5" t="s">
        <v>15</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9" t="str">
        <f t="shared" si="1"/>
        <v>проверка пройдена</v>
      </c>
    </row>
    <row r="23" spans="1:34" s="4" customFormat="1" ht="35.25" customHeight="1" x14ac:dyDescent="0.25">
      <c r="A23" s="31" t="s">
        <v>687</v>
      </c>
      <c r="B23" s="31" t="s">
        <v>677</v>
      </c>
      <c r="C23" s="30" t="s">
        <v>54</v>
      </c>
      <c r="D23" s="28" t="str">
        <f>VLOOKUP(C23,'Коды программ'!$A$2:$B$578,2,FALSE)</f>
        <v>Строительство и эксплуатация автомобильных дорог и аэродромов</v>
      </c>
      <c r="E23" s="6" t="s">
        <v>14</v>
      </c>
      <c r="F23" s="5" t="s">
        <v>18</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9" t="str">
        <f t="shared" si="1"/>
        <v>проверка пройдена</v>
      </c>
    </row>
    <row r="24" spans="1:34" s="4" customFormat="1" ht="35.25" customHeight="1" x14ac:dyDescent="0.25">
      <c r="A24" s="31" t="s">
        <v>687</v>
      </c>
      <c r="B24" s="31" t="s">
        <v>677</v>
      </c>
      <c r="C24" s="30" t="s">
        <v>60</v>
      </c>
      <c r="D24" s="28" t="str">
        <f>VLOOKUP(C24,'Коды программ'!$A$2:$B$578,2,FALSE)</f>
        <v>Управление, эксплуатация и обслуживание многоквартирного дома</v>
      </c>
      <c r="E24" s="6" t="s">
        <v>10</v>
      </c>
      <c r="F24" s="21" t="s">
        <v>721</v>
      </c>
      <c r="G24" s="32">
        <v>33</v>
      </c>
      <c r="H24" s="7">
        <v>21</v>
      </c>
      <c r="I24" s="7">
        <v>1</v>
      </c>
      <c r="J24" s="7">
        <v>0</v>
      </c>
      <c r="K24" s="7">
        <v>0</v>
      </c>
      <c r="L24" s="7">
        <v>0</v>
      </c>
      <c r="M24" s="7">
        <v>2</v>
      </c>
      <c r="N24" s="7">
        <v>0</v>
      </c>
      <c r="O24" s="7">
        <v>1</v>
      </c>
      <c r="P24" s="7">
        <v>3</v>
      </c>
      <c r="Q24" s="7">
        <v>3</v>
      </c>
      <c r="R24" s="7">
        <v>0</v>
      </c>
      <c r="S24" s="7">
        <v>0</v>
      </c>
      <c r="T24" s="7">
        <v>0</v>
      </c>
      <c r="U24" s="7">
        <v>1</v>
      </c>
      <c r="V24" s="7">
        <v>0</v>
      </c>
      <c r="W24" s="7">
        <v>0</v>
      </c>
      <c r="X24" s="7">
        <v>0</v>
      </c>
      <c r="Y24" s="7">
        <v>0</v>
      </c>
      <c r="Z24" s="7">
        <v>0</v>
      </c>
      <c r="AA24" s="7">
        <v>2</v>
      </c>
      <c r="AB24" s="7">
        <v>0</v>
      </c>
      <c r="AC24" s="7">
        <v>0</v>
      </c>
      <c r="AD24" s="7">
        <v>0</v>
      </c>
      <c r="AE24" s="7">
        <v>0</v>
      </c>
      <c r="AF24" s="7">
        <v>0</v>
      </c>
      <c r="AG24" s="7"/>
      <c r="AH24" s="29" t="str">
        <f t="shared" si="1"/>
        <v>проверка пройдена</v>
      </c>
    </row>
    <row r="25" spans="1:34" s="4" customFormat="1" ht="35.25" customHeight="1" x14ac:dyDescent="0.25">
      <c r="A25" s="31" t="s">
        <v>687</v>
      </c>
      <c r="B25" s="31" t="s">
        <v>677</v>
      </c>
      <c r="C25" s="30" t="s">
        <v>60</v>
      </c>
      <c r="D25" s="28" t="str">
        <f>VLOOKUP(C25,'Коды программ'!$A$2:$B$578,2,FALSE)</f>
        <v>Управление, эксплуатация и обслуживание многоквартирного дома</v>
      </c>
      <c r="E25" s="6" t="s">
        <v>11</v>
      </c>
      <c r="F25" s="5" t="s">
        <v>722</v>
      </c>
      <c r="G25" s="7">
        <v>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29" t="str">
        <f t="shared" si="1"/>
        <v>проверка пройдена</v>
      </c>
    </row>
    <row r="26" spans="1:34" s="4" customFormat="1" ht="35.25" customHeight="1" x14ac:dyDescent="0.25">
      <c r="A26" s="31" t="s">
        <v>687</v>
      </c>
      <c r="B26" s="31" t="s">
        <v>677</v>
      </c>
      <c r="C26" s="30" t="s">
        <v>60</v>
      </c>
      <c r="D26" s="28" t="str">
        <f>VLOOKUP(C26,'Коды программ'!$A$2:$B$578,2,FALSE)</f>
        <v>Управление, эксплуатация и обслуживание многоквартирного дома</v>
      </c>
      <c r="E26" s="6" t="s">
        <v>12</v>
      </c>
      <c r="F26" s="5" t="s">
        <v>723</v>
      </c>
      <c r="G26" s="7">
        <v>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t="str">
        <f t="shared" si="1"/>
        <v>проверка пройдена</v>
      </c>
    </row>
    <row r="27" spans="1:34" s="4" customFormat="1" ht="35.25" customHeight="1" x14ac:dyDescent="0.25">
      <c r="A27" s="31" t="s">
        <v>687</v>
      </c>
      <c r="B27" s="31" t="s">
        <v>677</v>
      </c>
      <c r="C27" s="30" t="s">
        <v>60</v>
      </c>
      <c r="D27" s="28" t="str">
        <f>VLOOKUP(C27,'Коды программ'!$A$2:$B$578,2,FALSE)</f>
        <v>Управление, эксплуатация и обслуживание многоквартирного дома</v>
      </c>
      <c r="E27" s="6" t="s">
        <v>13</v>
      </c>
      <c r="F27" s="5" t="s">
        <v>15</v>
      </c>
      <c r="G27" s="7">
        <v>1</v>
      </c>
      <c r="H27" s="7"/>
      <c r="I27" s="7"/>
      <c r="J27" s="7"/>
      <c r="K27" s="7"/>
      <c r="L27" s="7"/>
      <c r="M27" s="7">
        <v>1</v>
      </c>
      <c r="N27" s="7"/>
      <c r="O27" s="7"/>
      <c r="P27" s="7"/>
      <c r="Q27" s="7"/>
      <c r="R27" s="7"/>
      <c r="S27" s="7"/>
      <c r="T27" s="7"/>
      <c r="U27" s="7"/>
      <c r="V27" s="7"/>
      <c r="W27" s="7"/>
      <c r="X27" s="7"/>
      <c r="Y27" s="7"/>
      <c r="Z27" s="7"/>
      <c r="AA27" s="7"/>
      <c r="AB27" s="7"/>
      <c r="AC27" s="7"/>
      <c r="AD27" s="7"/>
      <c r="AE27" s="7"/>
      <c r="AF27" s="7"/>
      <c r="AG27" s="7"/>
      <c r="AH27" s="29" t="str">
        <f t="shared" si="1"/>
        <v>проверка пройдена</v>
      </c>
    </row>
    <row r="28" spans="1:34" s="4" customFormat="1" ht="35.25" customHeight="1" x14ac:dyDescent="0.25">
      <c r="A28" s="31" t="s">
        <v>687</v>
      </c>
      <c r="B28" s="31" t="s">
        <v>677</v>
      </c>
      <c r="C28" s="30" t="s">
        <v>60</v>
      </c>
      <c r="D28" s="28" t="str">
        <f>VLOOKUP(C28,'Коды программ'!$A$2:$B$578,2,FALSE)</f>
        <v>Управление, эксплуатация и обслуживание многоквартирного дома</v>
      </c>
      <c r="E28" s="6" t="s">
        <v>14</v>
      </c>
      <c r="F28" s="5" t="s">
        <v>18</v>
      </c>
      <c r="G28" s="7">
        <v>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29" t="str">
        <f t="shared" si="1"/>
        <v>проверка пройдена</v>
      </c>
    </row>
    <row r="29" spans="1:34" s="4" customFormat="1" ht="35.25" customHeight="1" x14ac:dyDescent="0.25">
      <c r="A29" s="31" t="s">
        <v>687</v>
      </c>
      <c r="B29" s="31" t="s">
        <v>677</v>
      </c>
      <c r="C29" s="30" t="s">
        <v>63</v>
      </c>
      <c r="D29" s="28" t="str">
        <f>VLOOKUP(C29,'Коды программ'!$A$2:$B$578,2,FALSE)</f>
        <v>Мастер по обработке цифровой информации</v>
      </c>
      <c r="E29" s="6" t="s">
        <v>10</v>
      </c>
      <c r="F29" s="21" t="s">
        <v>721</v>
      </c>
      <c r="G29" s="7">
        <v>24</v>
      </c>
      <c r="H29" s="7">
        <v>15</v>
      </c>
      <c r="I29" s="7">
        <v>0</v>
      </c>
      <c r="J29" s="7">
        <v>0</v>
      </c>
      <c r="K29" s="7">
        <v>1</v>
      </c>
      <c r="L29" s="7">
        <v>0</v>
      </c>
      <c r="M29" s="7">
        <v>1</v>
      </c>
      <c r="N29" s="7">
        <v>0</v>
      </c>
      <c r="O29" s="7">
        <v>0</v>
      </c>
      <c r="P29" s="7">
        <v>1</v>
      </c>
      <c r="Q29" s="7">
        <v>0</v>
      </c>
      <c r="R29" s="7">
        <v>0</v>
      </c>
      <c r="S29" s="7">
        <v>0</v>
      </c>
      <c r="T29" s="7">
        <v>0</v>
      </c>
      <c r="U29" s="7">
        <v>0</v>
      </c>
      <c r="V29" s="7">
        <v>0</v>
      </c>
      <c r="W29" s="7">
        <v>0</v>
      </c>
      <c r="X29" s="7">
        <v>0</v>
      </c>
      <c r="Y29" s="7">
        <v>3</v>
      </c>
      <c r="Z29" s="7">
        <v>0</v>
      </c>
      <c r="AA29" s="7">
        <v>0</v>
      </c>
      <c r="AB29" s="7">
        <v>0</v>
      </c>
      <c r="AC29" s="7">
        <v>1</v>
      </c>
      <c r="AD29" s="7">
        <v>1</v>
      </c>
      <c r="AE29" s="7">
        <v>0</v>
      </c>
      <c r="AF29" s="7">
        <v>1</v>
      </c>
      <c r="AG29" s="7"/>
      <c r="AH29" s="29" t="str">
        <f t="shared" si="1"/>
        <v>проверка пройдена</v>
      </c>
    </row>
    <row r="30" spans="1:34" s="4" customFormat="1" ht="35.25" customHeight="1" x14ac:dyDescent="0.25">
      <c r="A30" s="31" t="s">
        <v>687</v>
      </c>
      <c r="B30" s="31" t="s">
        <v>677</v>
      </c>
      <c r="C30" s="30" t="s">
        <v>63</v>
      </c>
      <c r="D30" s="28" t="str">
        <f>VLOOKUP(C30,'Коды программ'!$A$2:$B$578,2,FALSE)</f>
        <v>Мастер по обработке цифровой информации</v>
      </c>
      <c r="E30" s="6" t="s">
        <v>11</v>
      </c>
      <c r="F30" s="5" t="s">
        <v>722</v>
      </c>
      <c r="G30" s="7">
        <v>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29" t="str">
        <f t="shared" si="1"/>
        <v>проверка пройдена</v>
      </c>
    </row>
    <row r="31" spans="1:34" s="4" customFormat="1" ht="35.25" customHeight="1" x14ac:dyDescent="0.25">
      <c r="A31" s="31" t="s">
        <v>687</v>
      </c>
      <c r="B31" s="31" t="s">
        <v>677</v>
      </c>
      <c r="C31" s="30" t="s">
        <v>63</v>
      </c>
      <c r="D31" s="28" t="str">
        <f>VLOOKUP(C31,'Коды программ'!$A$2:$B$578,2,FALSE)</f>
        <v>Мастер по обработке цифровой информации</v>
      </c>
      <c r="E31" s="6" t="s">
        <v>12</v>
      </c>
      <c r="F31" s="5" t="s">
        <v>723</v>
      </c>
      <c r="G31" s="7">
        <v>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29" t="str">
        <f t="shared" si="1"/>
        <v>проверка пройдена</v>
      </c>
    </row>
    <row r="32" spans="1:34" s="4" customFormat="1" ht="35.25" customHeight="1" x14ac:dyDescent="0.25">
      <c r="A32" s="31" t="s">
        <v>687</v>
      </c>
      <c r="B32" s="31" t="s">
        <v>677</v>
      </c>
      <c r="C32" s="30" t="s">
        <v>63</v>
      </c>
      <c r="D32" s="28" t="str">
        <f>VLOOKUP(C32,'Коды программ'!$A$2:$B$578,2,FALSE)</f>
        <v>Мастер по обработке цифровой информации</v>
      </c>
      <c r="E32" s="6" t="s">
        <v>13</v>
      </c>
      <c r="F32" s="5" t="s">
        <v>15</v>
      </c>
      <c r="G32" s="7">
        <v>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29" t="str">
        <f t="shared" si="1"/>
        <v>проверка пройдена</v>
      </c>
    </row>
    <row r="33" spans="1:34" s="4" customFormat="1" ht="35.25" customHeight="1" x14ac:dyDescent="0.25">
      <c r="A33" s="31" t="s">
        <v>687</v>
      </c>
      <c r="B33" s="31" t="s">
        <v>677</v>
      </c>
      <c r="C33" s="30" t="s">
        <v>63</v>
      </c>
      <c r="D33" s="28" t="str">
        <f>VLOOKUP(C33,'Коды программ'!$A$2:$B$578,2,FALSE)</f>
        <v>Мастер по обработке цифровой информации</v>
      </c>
      <c r="E33" s="6" t="s">
        <v>14</v>
      </c>
      <c r="F33" s="5" t="s">
        <v>18</v>
      </c>
      <c r="G33" s="7">
        <v>0</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29" t="str">
        <f t="shared" si="1"/>
        <v>проверка пройдена</v>
      </c>
    </row>
    <row r="34" spans="1:34" s="4" customFormat="1" ht="35.25" customHeight="1" x14ac:dyDescent="0.25">
      <c r="A34" s="31" t="s">
        <v>687</v>
      </c>
      <c r="B34" s="31" t="s">
        <v>677</v>
      </c>
      <c r="C34" s="30" t="s">
        <v>339</v>
      </c>
      <c r="D34" s="28" t="str">
        <f>VLOOKUP(C34,'Коды программ'!$A$2:$B$578,2,FALSE)</f>
        <v>Слесарь по ремонту строительных машин</v>
      </c>
      <c r="E34" s="6" t="s">
        <v>10</v>
      </c>
      <c r="F34" s="21" t="s">
        <v>721</v>
      </c>
      <c r="G34" s="7">
        <v>10</v>
      </c>
      <c r="H34" s="7">
        <v>5</v>
      </c>
      <c r="I34" s="7">
        <v>4</v>
      </c>
      <c r="J34" s="7">
        <v>0</v>
      </c>
      <c r="K34" s="7">
        <v>0</v>
      </c>
      <c r="L34" s="7">
        <v>0</v>
      </c>
      <c r="M34" s="7">
        <v>0</v>
      </c>
      <c r="N34" s="7">
        <v>1</v>
      </c>
      <c r="O34" s="7">
        <v>1</v>
      </c>
      <c r="P34" s="7">
        <v>0</v>
      </c>
      <c r="Q34" s="7">
        <v>2</v>
      </c>
      <c r="R34" s="7">
        <v>0</v>
      </c>
      <c r="S34" s="7">
        <v>0</v>
      </c>
      <c r="T34" s="7">
        <v>0</v>
      </c>
      <c r="U34" s="7">
        <v>0</v>
      </c>
      <c r="V34" s="7">
        <v>0</v>
      </c>
      <c r="W34" s="7">
        <v>0</v>
      </c>
      <c r="X34" s="7">
        <v>0</v>
      </c>
      <c r="Y34" s="7">
        <v>0</v>
      </c>
      <c r="Z34" s="7">
        <v>0</v>
      </c>
      <c r="AA34" s="7">
        <v>1</v>
      </c>
      <c r="AB34" s="7">
        <v>0</v>
      </c>
      <c r="AC34" s="7">
        <v>0</v>
      </c>
      <c r="AD34" s="7">
        <v>0</v>
      </c>
      <c r="AE34" s="7">
        <v>0</v>
      </c>
      <c r="AF34" s="7">
        <v>0</v>
      </c>
      <c r="AG34" s="7"/>
      <c r="AH34" s="29" t="str">
        <f t="shared" si="1"/>
        <v>проверка пройдена</v>
      </c>
    </row>
    <row r="35" spans="1:34" s="4" customFormat="1" ht="35.25" customHeight="1" x14ac:dyDescent="0.25">
      <c r="A35" s="31" t="s">
        <v>687</v>
      </c>
      <c r="B35" s="31" t="s">
        <v>677</v>
      </c>
      <c r="C35" s="30" t="s">
        <v>339</v>
      </c>
      <c r="D35" s="28" t="str">
        <f>VLOOKUP(C35,'Коды программ'!$A$2:$B$578,2,FALSE)</f>
        <v>Слесарь по ремонту строительных машин</v>
      </c>
      <c r="E35" s="6" t="s">
        <v>11</v>
      </c>
      <c r="F35" s="5" t="s">
        <v>722</v>
      </c>
      <c r="G35" s="7">
        <v>0</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29" t="str">
        <f t="shared" si="1"/>
        <v>проверка пройдена</v>
      </c>
    </row>
    <row r="36" spans="1:34" s="4" customFormat="1" ht="35.25" customHeight="1" x14ac:dyDescent="0.25">
      <c r="A36" s="31" t="s">
        <v>687</v>
      </c>
      <c r="B36" s="31" t="s">
        <v>677</v>
      </c>
      <c r="C36" s="30" t="s">
        <v>339</v>
      </c>
      <c r="D36" s="28" t="str">
        <f>VLOOKUP(C36,'Коды программ'!$A$2:$B$578,2,FALSE)</f>
        <v>Слесарь по ремонту строительных машин</v>
      </c>
      <c r="E36" s="6" t="s">
        <v>12</v>
      </c>
      <c r="F36" s="5" t="s">
        <v>723</v>
      </c>
      <c r="G36" s="7">
        <v>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29" t="str">
        <f t="shared" si="1"/>
        <v>проверка пройдена</v>
      </c>
    </row>
    <row r="37" spans="1:34" s="4" customFormat="1" ht="35.25" customHeight="1" x14ac:dyDescent="0.25">
      <c r="A37" s="31" t="s">
        <v>687</v>
      </c>
      <c r="B37" s="31" t="s">
        <v>677</v>
      </c>
      <c r="C37" s="30" t="s">
        <v>339</v>
      </c>
      <c r="D37" s="28" t="str">
        <f>VLOOKUP(C37,'Коды программ'!$A$2:$B$578,2,FALSE)</f>
        <v>Слесарь по ремонту строительных машин</v>
      </c>
      <c r="E37" s="6" t="s">
        <v>13</v>
      </c>
      <c r="F37" s="5" t="s">
        <v>15</v>
      </c>
      <c r="G37" s="7">
        <v>0</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29" t="str">
        <f t="shared" si="1"/>
        <v>проверка пройдена</v>
      </c>
    </row>
    <row r="38" spans="1:34" s="4" customFormat="1" ht="35.25" customHeight="1" x14ac:dyDescent="0.25">
      <c r="A38" s="31" t="s">
        <v>687</v>
      </c>
      <c r="B38" s="31" t="s">
        <v>677</v>
      </c>
      <c r="C38" s="30" t="s">
        <v>339</v>
      </c>
      <c r="D38" s="28" t="str">
        <f>VLOOKUP(C38,'Коды программ'!$A$2:$B$578,2,FALSE)</f>
        <v>Слесарь по ремонту строительных машин</v>
      </c>
      <c r="E38" s="6" t="s">
        <v>14</v>
      </c>
      <c r="F38" s="5" t="s">
        <v>18</v>
      </c>
      <c r="G38" s="7">
        <v>0</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29" t="str">
        <f t="shared" si="1"/>
        <v>проверка пройдена</v>
      </c>
    </row>
    <row r="39" spans="1:34" s="4" customFormat="1" ht="35.25" customHeight="1" x14ac:dyDescent="0.25">
      <c r="A39" s="31" t="s">
        <v>687</v>
      </c>
      <c r="B39" s="31" t="s">
        <v>677</v>
      </c>
      <c r="C39" s="30" t="s">
        <v>403</v>
      </c>
      <c r="D39" s="28" t="str">
        <f>VLOOKUP(C39,'Коды программ'!$A$2:$B$578,2,FALSE)</f>
        <v>Портной</v>
      </c>
      <c r="E39" s="6" t="s">
        <v>10</v>
      </c>
      <c r="F39" s="21" t="s">
        <v>721</v>
      </c>
      <c r="G39" s="7">
        <v>12</v>
      </c>
      <c r="H39" s="7">
        <v>9</v>
      </c>
      <c r="I39" s="7">
        <v>1</v>
      </c>
      <c r="J39" s="7">
        <v>0</v>
      </c>
      <c r="K39" s="7">
        <v>0</v>
      </c>
      <c r="L39" s="7">
        <v>1</v>
      </c>
      <c r="M39" s="7">
        <v>0</v>
      </c>
      <c r="N39" s="7">
        <v>0</v>
      </c>
      <c r="O39" s="7">
        <v>0</v>
      </c>
      <c r="P39" s="7">
        <v>0</v>
      </c>
      <c r="Q39" s="7">
        <v>2</v>
      </c>
      <c r="R39" s="7">
        <v>0</v>
      </c>
      <c r="S39" s="7">
        <v>0</v>
      </c>
      <c r="T39" s="7">
        <v>0</v>
      </c>
      <c r="U39" s="7">
        <v>0</v>
      </c>
      <c r="V39" s="7">
        <v>0</v>
      </c>
      <c r="W39" s="7">
        <v>0</v>
      </c>
      <c r="X39" s="7">
        <v>0</v>
      </c>
      <c r="Y39" s="7">
        <v>0</v>
      </c>
      <c r="Z39" s="7">
        <v>0</v>
      </c>
      <c r="AA39" s="7">
        <v>0</v>
      </c>
      <c r="AB39" s="7">
        <v>0</v>
      </c>
      <c r="AC39" s="7">
        <v>0</v>
      </c>
      <c r="AD39" s="7">
        <v>0</v>
      </c>
      <c r="AE39" s="7">
        <v>0</v>
      </c>
      <c r="AF39" s="7">
        <v>0</v>
      </c>
      <c r="AG39" s="7"/>
      <c r="AH39" s="29" t="str">
        <f t="shared" si="1"/>
        <v>проверка пройдена</v>
      </c>
    </row>
    <row r="40" spans="1:34" s="4" customFormat="1" ht="35.25" customHeight="1" x14ac:dyDescent="0.25">
      <c r="A40" s="31" t="s">
        <v>687</v>
      </c>
      <c r="B40" s="31" t="s">
        <v>677</v>
      </c>
      <c r="C40" s="30" t="s">
        <v>403</v>
      </c>
      <c r="D40" s="28" t="str">
        <f>VLOOKUP(C40,'Коды программ'!$A$2:$B$578,2,FALSE)</f>
        <v>Портной</v>
      </c>
      <c r="E40" s="6" t="s">
        <v>11</v>
      </c>
      <c r="F40" s="5" t="s">
        <v>722</v>
      </c>
      <c r="G40" s="7">
        <v>0</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29" t="str">
        <f t="shared" si="1"/>
        <v>проверка пройдена</v>
      </c>
    </row>
    <row r="41" spans="1:34" s="4" customFormat="1" ht="35.25" customHeight="1" x14ac:dyDescent="0.25">
      <c r="A41" s="31" t="s">
        <v>687</v>
      </c>
      <c r="B41" s="31" t="s">
        <v>677</v>
      </c>
      <c r="C41" s="30" t="s">
        <v>403</v>
      </c>
      <c r="D41" s="28" t="str">
        <f>VLOOKUP(C41,'Коды программ'!$A$2:$B$578,2,FALSE)</f>
        <v>Портной</v>
      </c>
      <c r="E41" s="6" t="s">
        <v>12</v>
      </c>
      <c r="F41" s="5" t="s">
        <v>723</v>
      </c>
      <c r="G41" s="7">
        <v>0</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29" t="str">
        <f t="shared" si="1"/>
        <v>проверка пройдена</v>
      </c>
    </row>
    <row r="42" spans="1:34" s="4" customFormat="1" ht="35.25" customHeight="1" x14ac:dyDescent="0.25">
      <c r="A42" s="31" t="s">
        <v>687</v>
      </c>
      <c r="B42" s="31" t="s">
        <v>677</v>
      </c>
      <c r="C42" s="30" t="s">
        <v>403</v>
      </c>
      <c r="D42" s="28" t="str">
        <f>VLOOKUP(C42,'Коды программ'!$A$2:$B$578,2,FALSE)</f>
        <v>Портной</v>
      </c>
      <c r="E42" s="6" t="s">
        <v>13</v>
      </c>
      <c r="F42" s="5" t="s">
        <v>15</v>
      </c>
      <c r="G42" s="7">
        <v>0</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29" t="str">
        <f t="shared" si="1"/>
        <v>проверка пройдена</v>
      </c>
    </row>
    <row r="43" spans="1:34" s="4" customFormat="1" ht="35.25" customHeight="1" x14ac:dyDescent="0.25">
      <c r="A43" s="31" t="s">
        <v>687</v>
      </c>
      <c r="B43" s="31" t="s">
        <v>677</v>
      </c>
      <c r="C43" s="30" t="s">
        <v>403</v>
      </c>
      <c r="D43" s="28" t="str">
        <f>VLOOKUP(C43,'Коды программ'!$A$2:$B$578,2,FALSE)</f>
        <v>Портной</v>
      </c>
      <c r="E43" s="6" t="s">
        <v>14</v>
      </c>
      <c r="F43" s="5" t="s">
        <v>18</v>
      </c>
      <c r="G43" s="7">
        <v>0</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29" t="str">
        <f t="shared" si="1"/>
        <v>проверка пройдена</v>
      </c>
    </row>
    <row r="44" spans="1:34" s="4" customFormat="1" ht="35.25" customHeight="1" x14ac:dyDescent="0.25">
      <c r="A44" s="31" t="s">
        <v>687</v>
      </c>
      <c r="B44" s="31" t="s">
        <v>677</v>
      </c>
      <c r="C44" s="30" t="s">
        <v>477</v>
      </c>
      <c r="D44" s="28" t="str">
        <f>VLOOKUP(C44,'Коды программ'!$A$2:$B$578,2,FALSE)</f>
        <v>Механизация сельского хозяйства</v>
      </c>
      <c r="E44" s="6" t="s">
        <v>10</v>
      </c>
      <c r="F44" s="21" t="s">
        <v>721</v>
      </c>
      <c r="G44" s="7">
        <v>31</v>
      </c>
      <c r="H44" s="7">
        <v>21</v>
      </c>
      <c r="I44" s="7">
        <v>0</v>
      </c>
      <c r="J44" s="7">
        <v>11</v>
      </c>
      <c r="K44" s="7">
        <v>0</v>
      </c>
      <c r="L44" s="7">
        <v>0</v>
      </c>
      <c r="M44" s="7">
        <v>0</v>
      </c>
      <c r="N44" s="7">
        <v>4</v>
      </c>
      <c r="O44" s="7">
        <v>1</v>
      </c>
      <c r="P44" s="7">
        <v>0</v>
      </c>
      <c r="Q44" s="7">
        <v>0</v>
      </c>
      <c r="R44" s="7">
        <v>0</v>
      </c>
      <c r="S44" s="7">
        <v>0</v>
      </c>
      <c r="T44" s="7">
        <v>0</v>
      </c>
      <c r="U44" s="7">
        <v>0</v>
      </c>
      <c r="V44" s="7">
        <v>0</v>
      </c>
      <c r="W44" s="7">
        <v>0</v>
      </c>
      <c r="X44" s="7">
        <v>0</v>
      </c>
      <c r="Y44" s="7">
        <v>0</v>
      </c>
      <c r="Z44" s="7">
        <v>0</v>
      </c>
      <c r="AA44" s="7">
        <v>4</v>
      </c>
      <c r="AB44" s="7">
        <v>0</v>
      </c>
      <c r="AC44" s="7">
        <v>0</v>
      </c>
      <c r="AD44" s="7">
        <v>1</v>
      </c>
      <c r="AE44" s="7">
        <v>0</v>
      </c>
      <c r="AF44" s="7">
        <v>0</v>
      </c>
      <c r="AG44" s="7"/>
      <c r="AH44" s="29" t="str">
        <f t="shared" si="1"/>
        <v>проверка пройдена</v>
      </c>
    </row>
    <row r="45" spans="1:34" s="4" customFormat="1" ht="35.25" customHeight="1" x14ac:dyDescent="0.25">
      <c r="A45" s="31" t="s">
        <v>687</v>
      </c>
      <c r="B45" s="31" t="s">
        <v>677</v>
      </c>
      <c r="C45" s="30" t="s">
        <v>477</v>
      </c>
      <c r="D45" s="28" t="str">
        <f>VLOOKUP(C45,'Коды программ'!$A$2:$B$578,2,FALSE)</f>
        <v>Механизация сельского хозяйства</v>
      </c>
      <c r="E45" s="6" t="s">
        <v>11</v>
      </c>
      <c r="F45" s="5" t="s">
        <v>722</v>
      </c>
      <c r="G45" s="7">
        <v>0</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29" t="str">
        <f t="shared" si="1"/>
        <v>проверка пройдена</v>
      </c>
    </row>
    <row r="46" spans="1:34" s="4" customFormat="1" ht="35.25" customHeight="1" x14ac:dyDescent="0.25">
      <c r="A46" s="31" t="s">
        <v>687</v>
      </c>
      <c r="B46" s="31" t="s">
        <v>677</v>
      </c>
      <c r="C46" s="30" t="s">
        <v>477</v>
      </c>
      <c r="D46" s="28" t="str">
        <f>VLOOKUP(C46,'Коды программ'!$A$2:$B$578,2,FALSE)</f>
        <v>Механизация сельского хозяйства</v>
      </c>
      <c r="E46" s="6" t="s">
        <v>12</v>
      </c>
      <c r="F46" s="5" t="s">
        <v>723</v>
      </c>
      <c r="G46" s="7">
        <v>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29" t="str">
        <f t="shared" si="1"/>
        <v>проверка пройдена</v>
      </c>
    </row>
    <row r="47" spans="1:34" s="4" customFormat="1" ht="35.25" customHeight="1" x14ac:dyDescent="0.25">
      <c r="A47" s="31" t="s">
        <v>687</v>
      </c>
      <c r="B47" s="31" t="s">
        <v>677</v>
      </c>
      <c r="C47" s="30" t="s">
        <v>477</v>
      </c>
      <c r="D47" s="28" t="str">
        <f>VLOOKUP(C47,'Коды программ'!$A$2:$B$578,2,FALSE)</f>
        <v>Механизация сельского хозяйства</v>
      </c>
      <c r="E47" s="6" t="s">
        <v>13</v>
      </c>
      <c r="F47" s="5" t="s">
        <v>15</v>
      </c>
      <c r="G47" s="7">
        <v>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29" t="str">
        <f t="shared" si="1"/>
        <v>проверка пройдена</v>
      </c>
    </row>
    <row r="48" spans="1:34" s="4" customFormat="1" ht="35.25" customHeight="1" x14ac:dyDescent="0.25">
      <c r="A48" s="31" t="s">
        <v>687</v>
      </c>
      <c r="B48" s="31" t="s">
        <v>677</v>
      </c>
      <c r="C48" s="30" t="s">
        <v>477</v>
      </c>
      <c r="D48" s="28" t="str">
        <f>VLOOKUP(C48,'Коды программ'!$A$2:$B$578,2,FALSE)</f>
        <v>Механизация сельского хозяйства</v>
      </c>
      <c r="E48" s="6" t="s">
        <v>14</v>
      </c>
      <c r="F48" s="5" t="s">
        <v>18</v>
      </c>
      <c r="G48" s="7">
        <v>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29" t="str">
        <f t="shared" si="1"/>
        <v>проверка пройдена</v>
      </c>
    </row>
    <row r="49" spans="1:34" s="4" customFormat="1" ht="35.25" customHeight="1" x14ac:dyDescent="0.25">
      <c r="A49" s="31" t="s">
        <v>687</v>
      </c>
      <c r="B49" s="31" t="s">
        <v>677</v>
      </c>
      <c r="C49" s="30" t="s">
        <v>478</v>
      </c>
      <c r="D49" s="28" t="str">
        <f>VLOOKUP(C49,'Коды программ'!$A$2:$B$578,2,FALSE)</f>
        <v>Электрификация и автоматизация сельского хозяйства</v>
      </c>
      <c r="E49" s="6" t="s">
        <v>10</v>
      </c>
      <c r="F49" s="21" t="s">
        <v>721</v>
      </c>
      <c r="G49" s="7">
        <v>18</v>
      </c>
      <c r="H49" s="7">
        <v>9</v>
      </c>
      <c r="I49" s="7">
        <v>2</v>
      </c>
      <c r="J49" s="7">
        <v>2</v>
      </c>
      <c r="K49" s="7">
        <v>0</v>
      </c>
      <c r="L49" s="7">
        <v>0</v>
      </c>
      <c r="M49" s="7">
        <v>0</v>
      </c>
      <c r="N49" s="7">
        <v>5</v>
      </c>
      <c r="O49" s="7">
        <v>0</v>
      </c>
      <c r="P49" s="7">
        <v>0</v>
      </c>
      <c r="Q49" s="7">
        <v>1</v>
      </c>
      <c r="R49" s="7">
        <v>0</v>
      </c>
      <c r="S49" s="7">
        <v>0</v>
      </c>
      <c r="T49" s="7">
        <v>0</v>
      </c>
      <c r="U49" s="7">
        <v>0</v>
      </c>
      <c r="V49" s="7">
        <v>0</v>
      </c>
      <c r="W49" s="7">
        <v>0</v>
      </c>
      <c r="X49" s="7">
        <v>0</v>
      </c>
      <c r="Y49" s="7">
        <v>0</v>
      </c>
      <c r="Z49" s="7">
        <v>0</v>
      </c>
      <c r="AA49" s="7">
        <v>3</v>
      </c>
      <c r="AB49" s="7">
        <v>0</v>
      </c>
      <c r="AC49" s="7">
        <v>0</v>
      </c>
      <c r="AD49" s="7">
        <v>0</v>
      </c>
      <c r="AE49" s="7">
        <v>0</v>
      </c>
      <c r="AF49" s="7">
        <v>0</v>
      </c>
      <c r="AG49" s="7"/>
      <c r="AH49" s="29" t="str">
        <f t="shared" si="1"/>
        <v>проверка пройдена</v>
      </c>
    </row>
    <row r="50" spans="1:34" s="4" customFormat="1" ht="35.25" customHeight="1" x14ac:dyDescent="0.25">
      <c r="A50" s="31" t="s">
        <v>687</v>
      </c>
      <c r="B50" s="31" t="s">
        <v>677</v>
      </c>
      <c r="C50" s="30" t="s">
        <v>478</v>
      </c>
      <c r="D50" s="28" t="str">
        <f>VLOOKUP(C50,'Коды программ'!$A$2:$B$578,2,FALSE)</f>
        <v>Электрификация и автоматизация сельского хозяйства</v>
      </c>
      <c r="E50" s="6" t="s">
        <v>11</v>
      </c>
      <c r="F50" s="5" t="s">
        <v>722</v>
      </c>
      <c r="G50" s="7">
        <v>0</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29" t="str">
        <f t="shared" si="1"/>
        <v>проверка пройдена</v>
      </c>
    </row>
    <row r="51" spans="1:34" s="4" customFormat="1" ht="35.25" customHeight="1" x14ac:dyDescent="0.25">
      <c r="A51" s="31" t="s">
        <v>687</v>
      </c>
      <c r="B51" s="31" t="s">
        <v>677</v>
      </c>
      <c r="C51" s="30" t="s">
        <v>478</v>
      </c>
      <c r="D51" s="28" t="str">
        <f>VLOOKUP(C51,'Коды программ'!$A$2:$B$578,2,FALSE)</f>
        <v>Электрификация и автоматизация сельского хозяйства</v>
      </c>
      <c r="E51" s="6" t="s">
        <v>12</v>
      </c>
      <c r="F51" s="5" t="s">
        <v>723</v>
      </c>
      <c r="G51" s="7">
        <v>0</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29" t="str">
        <f t="shared" si="1"/>
        <v>проверка пройдена</v>
      </c>
    </row>
    <row r="52" spans="1:34" s="4" customFormat="1" ht="35.25" customHeight="1" x14ac:dyDescent="0.25">
      <c r="A52" s="31" t="s">
        <v>687</v>
      </c>
      <c r="B52" s="31" t="s">
        <v>677</v>
      </c>
      <c r="C52" s="30" t="s">
        <v>478</v>
      </c>
      <c r="D52" s="28" t="str">
        <f>VLOOKUP(C52,'Коды программ'!$A$2:$B$578,2,FALSE)</f>
        <v>Электрификация и автоматизация сельского хозяйства</v>
      </c>
      <c r="E52" s="6" t="s">
        <v>13</v>
      </c>
      <c r="F52" s="5" t="s">
        <v>15</v>
      </c>
      <c r="G52" s="7">
        <v>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29" t="str">
        <f t="shared" si="1"/>
        <v>проверка пройдена</v>
      </c>
    </row>
    <row r="53" spans="1:34" s="4" customFormat="1" ht="35.25" customHeight="1" x14ac:dyDescent="0.25">
      <c r="A53" s="31" t="s">
        <v>687</v>
      </c>
      <c r="B53" s="31" t="s">
        <v>677</v>
      </c>
      <c r="C53" s="30" t="s">
        <v>478</v>
      </c>
      <c r="D53" s="28" t="str">
        <f>VLOOKUP(C53,'Коды программ'!$A$2:$B$578,2,FALSE)</f>
        <v>Электрификация и автоматизация сельского хозяйства</v>
      </c>
      <c r="E53" s="6" t="s">
        <v>14</v>
      </c>
      <c r="F53" s="5" t="s">
        <v>18</v>
      </c>
      <c r="G53" s="7">
        <v>0</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29" t="str">
        <f t="shared" si="1"/>
        <v>проверка пройдена</v>
      </c>
    </row>
    <row r="54" spans="1:34" s="4" customFormat="1" ht="35.25" customHeight="1" x14ac:dyDescent="0.25">
      <c r="A54" s="31" t="s">
        <v>687</v>
      </c>
      <c r="B54" s="31" t="s">
        <v>677</v>
      </c>
      <c r="C54" s="30" t="s">
        <v>512</v>
      </c>
      <c r="D54" s="28" t="str">
        <f>VLOOKUP(C54,'Коды программ'!$A$2:$B$578,2,FALSE)</f>
        <v>Парикмахер</v>
      </c>
      <c r="E54" s="6" t="s">
        <v>10</v>
      </c>
      <c r="F54" s="21" t="s">
        <v>721</v>
      </c>
      <c r="G54" s="7">
        <v>21</v>
      </c>
      <c r="H54" s="7">
        <v>17</v>
      </c>
      <c r="I54" s="7">
        <v>7</v>
      </c>
      <c r="J54" s="7">
        <v>0</v>
      </c>
      <c r="K54" s="7">
        <v>0</v>
      </c>
      <c r="L54" s="7">
        <v>3</v>
      </c>
      <c r="M54" s="7">
        <v>0</v>
      </c>
      <c r="N54" s="7">
        <v>0</v>
      </c>
      <c r="O54" s="7">
        <v>0</v>
      </c>
      <c r="P54" s="7">
        <v>0</v>
      </c>
      <c r="Q54" s="7">
        <v>1</v>
      </c>
      <c r="R54" s="7">
        <v>0</v>
      </c>
      <c r="S54" s="7">
        <v>0</v>
      </c>
      <c r="T54" s="7">
        <v>0</v>
      </c>
      <c r="U54" s="7">
        <v>0</v>
      </c>
      <c r="V54" s="7">
        <v>0</v>
      </c>
      <c r="W54" s="7">
        <v>0</v>
      </c>
      <c r="X54" s="7">
        <v>0</v>
      </c>
      <c r="Y54" s="7">
        <v>0</v>
      </c>
      <c r="Z54" s="7">
        <v>0</v>
      </c>
      <c r="AA54" s="7">
        <v>0</v>
      </c>
      <c r="AB54" s="7">
        <v>0</v>
      </c>
      <c r="AC54" s="7">
        <v>0</v>
      </c>
      <c r="AD54" s="7">
        <v>0</v>
      </c>
      <c r="AE54" s="7">
        <v>0</v>
      </c>
      <c r="AF54" s="7">
        <v>0</v>
      </c>
      <c r="AG54" s="7"/>
      <c r="AH54" s="29" t="str">
        <f t="shared" si="1"/>
        <v>проверка пройдена</v>
      </c>
    </row>
    <row r="55" spans="1:34" s="4" customFormat="1" ht="35.25" customHeight="1" x14ac:dyDescent="0.25">
      <c r="A55" s="31" t="s">
        <v>687</v>
      </c>
      <c r="B55" s="31" t="s">
        <v>677</v>
      </c>
      <c r="C55" s="30" t="s">
        <v>512</v>
      </c>
      <c r="D55" s="28" t="str">
        <f>VLOOKUP(C55,'Коды программ'!$A$2:$B$578,2,FALSE)</f>
        <v>Парикмахер</v>
      </c>
      <c r="E55" s="6" t="s">
        <v>11</v>
      </c>
      <c r="F55" s="5" t="s">
        <v>722</v>
      </c>
      <c r="G55" s="7">
        <v>0</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29" t="str">
        <f t="shared" si="1"/>
        <v>проверка пройдена</v>
      </c>
    </row>
    <row r="56" spans="1:34" s="4" customFormat="1" ht="35.25" customHeight="1" x14ac:dyDescent="0.25">
      <c r="A56" s="31" t="s">
        <v>687</v>
      </c>
      <c r="B56" s="31" t="s">
        <v>677</v>
      </c>
      <c r="C56" s="30" t="s">
        <v>512</v>
      </c>
      <c r="D56" s="28" t="str">
        <f>VLOOKUP(C56,'Коды программ'!$A$2:$B$578,2,FALSE)</f>
        <v>Парикмахер</v>
      </c>
      <c r="E56" s="6" t="s">
        <v>12</v>
      </c>
      <c r="F56" s="5" t="s">
        <v>723</v>
      </c>
      <c r="G56" s="7">
        <v>0</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29" t="str">
        <f t="shared" si="1"/>
        <v>проверка пройдена</v>
      </c>
    </row>
    <row r="57" spans="1:34" s="4" customFormat="1" ht="35.25" customHeight="1" x14ac:dyDescent="0.25">
      <c r="A57" s="31" t="s">
        <v>687</v>
      </c>
      <c r="B57" s="31" t="s">
        <v>677</v>
      </c>
      <c r="C57" s="30" t="s">
        <v>512</v>
      </c>
      <c r="D57" s="28" t="str">
        <f>VLOOKUP(C57,'Коды программ'!$A$2:$B$578,2,FALSE)</f>
        <v>Парикмахер</v>
      </c>
      <c r="E57" s="6" t="s">
        <v>13</v>
      </c>
      <c r="F57" s="5" t="s">
        <v>15</v>
      </c>
      <c r="G57" s="7">
        <v>0</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29" t="str">
        <f t="shared" si="1"/>
        <v>проверка пройдена</v>
      </c>
    </row>
    <row r="58" spans="1:34" s="4" customFormat="1" ht="35.25" customHeight="1" x14ac:dyDescent="0.25">
      <c r="A58" s="31" t="s">
        <v>687</v>
      </c>
      <c r="B58" s="31" t="s">
        <v>677</v>
      </c>
      <c r="C58" s="30" t="s">
        <v>512</v>
      </c>
      <c r="D58" s="28" t="str">
        <f>VLOOKUP(C58,'Коды программ'!$A$2:$B$578,2,FALSE)</f>
        <v>Парикмахер</v>
      </c>
      <c r="E58" s="6" t="s">
        <v>14</v>
      </c>
      <c r="F58" s="5" t="s">
        <v>18</v>
      </c>
      <c r="G58" s="7">
        <v>0</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29" t="str">
        <f t="shared" si="1"/>
        <v>проверка пройдена</v>
      </c>
    </row>
    <row r="59" spans="1:34" s="4" customFormat="1" ht="35.25" customHeight="1" x14ac:dyDescent="0.25">
      <c r="A59" s="31" t="s">
        <v>687</v>
      </c>
      <c r="B59" s="31" t="s">
        <v>677</v>
      </c>
      <c r="C59" s="30" t="s">
        <v>519</v>
      </c>
      <c r="D59" s="28" t="str">
        <f>VLOOKUP(C59,'Коды программ'!$A$2:$B$578,2,FALSE)</f>
        <v>Повар, кондитер</v>
      </c>
      <c r="E59" s="6" t="s">
        <v>10</v>
      </c>
      <c r="F59" s="21" t="s">
        <v>721</v>
      </c>
      <c r="G59" s="7">
        <v>11</v>
      </c>
      <c r="H59" s="7">
        <v>7</v>
      </c>
      <c r="I59" s="7">
        <v>4</v>
      </c>
      <c r="J59" s="7">
        <v>0</v>
      </c>
      <c r="K59" s="7">
        <v>0</v>
      </c>
      <c r="L59" s="7">
        <v>0</v>
      </c>
      <c r="M59" s="7">
        <v>0</v>
      </c>
      <c r="N59" s="7">
        <v>0</v>
      </c>
      <c r="O59" s="7">
        <v>0</v>
      </c>
      <c r="P59" s="7">
        <v>0</v>
      </c>
      <c r="Q59" s="7">
        <v>1</v>
      </c>
      <c r="R59" s="7">
        <v>0</v>
      </c>
      <c r="S59" s="7">
        <v>0</v>
      </c>
      <c r="T59" s="7">
        <v>0</v>
      </c>
      <c r="U59" s="7">
        <v>0</v>
      </c>
      <c r="V59" s="7">
        <v>0</v>
      </c>
      <c r="W59" s="7">
        <v>0</v>
      </c>
      <c r="X59" s="7">
        <v>0</v>
      </c>
      <c r="Y59" s="7">
        <v>0</v>
      </c>
      <c r="Z59" s="7">
        <v>0</v>
      </c>
      <c r="AA59" s="7">
        <v>3</v>
      </c>
      <c r="AB59" s="7">
        <v>0</v>
      </c>
      <c r="AC59" s="7">
        <v>0</v>
      </c>
      <c r="AD59" s="7">
        <v>0</v>
      </c>
      <c r="AE59" s="7">
        <v>0</v>
      </c>
      <c r="AF59" s="7">
        <v>0</v>
      </c>
      <c r="AG59" s="7"/>
      <c r="AH59" s="29" t="str">
        <f t="shared" si="1"/>
        <v>проверка пройдена</v>
      </c>
    </row>
    <row r="60" spans="1:34" s="4" customFormat="1" ht="35.25" customHeight="1" x14ac:dyDescent="0.25">
      <c r="A60" s="31" t="s">
        <v>687</v>
      </c>
      <c r="B60" s="31" t="s">
        <v>677</v>
      </c>
      <c r="C60" s="30" t="s">
        <v>519</v>
      </c>
      <c r="D60" s="28" t="str">
        <f>VLOOKUP(C60,'Коды программ'!$A$2:$B$578,2,FALSE)</f>
        <v>Повар, кондитер</v>
      </c>
      <c r="E60" s="6" t="s">
        <v>11</v>
      </c>
      <c r="F60" s="5" t="s">
        <v>722</v>
      </c>
      <c r="G60" s="7">
        <v>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29" t="str">
        <f t="shared" si="1"/>
        <v>проверка пройдена</v>
      </c>
    </row>
    <row r="61" spans="1:34" s="4" customFormat="1" ht="35.25" customHeight="1" x14ac:dyDescent="0.25">
      <c r="A61" s="31" t="s">
        <v>687</v>
      </c>
      <c r="B61" s="31" t="s">
        <v>677</v>
      </c>
      <c r="C61" s="30" t="s">
        <v>519</v>
      </c>
      <c r="D61" s="28" t="str">
        <f>VLOOKUP(C61,'Коды программ'!$A$2:$B$578,2,FALSE)</f>
        <v>Повар, кондитер</v>
      </c>
      <c r="E61" s="6" t="s">
        <v>12</v>
      </c>
      <c r="F61" s="5" t="s">
        <v>723</v>
      </c>
      <c r="G61" s="7">
        <v>0</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29" t="str">
        <f t="shared" si="1"/>
        <v>проверка пройдена</v>
      </c>
    </row>
    <row r="62" spans="1:34" s="4" customFormat="1" ht="35.25" customHeight="1" x14ac:dyDescent="0.25">
      <c r="A62" s="31" t="s">
        <v>687</v>
      </c>
      <c r="B62" s="31" t="s">
        <v>677</v>
      </c>
      <c r="C62" s="30" t="s">
        <v>519</v>
      </c>
      <c r="D62" s="28" t="str">
        <f>VLOOKUP(C62,'Коды программ'!$A$2:$B$578,2,FALSE)</f>
        <v>Повар, кондитер</v>
      </c>
      <c r="E62" s="6" t="s">
        <v>13</v>
      </c>
      <c r="F62" s="5" t="s">
        <v>15</v>
      </c>
      <c r="G62" s="7">
        <v>1</v>
      </c>
      <c r="H62" s="7"/>
      <c r="I62" s="7"/>
      <c r="J62" s="7"/>
      <c r="K62" s="7"/>
      <c r="L62" s="7"/>
      <c r="M62" s="7"/>
      <c r="N62" s="7"/>
      <c r="O62" s="7"/>
      <c r="P62" s="7"/>
      <c r="Q62" s="7"/>
      <c r="R62" s="7"/>
      <c r="S62" s="7"/>
      <c r="T62" s="7"/>
      <c r="U62" s="7"/>
      <c r="V62" s="7"/>
      <c r="W62" s="7"/>
      <c r="X62" s="7"/>
      <c r="Y62" s="7"/>
      <c r="Z62" s="7"/>
      <c r="AA62" s="7">
        <v>1</v>
      </c>
      <c r="AB62" s="7"/>
      <c r="AC62" s="7"/>
      <c r="AD62" s="7"/>
      <c r="AE62" s="7"/>
      <c r="AF62" s="7"/>
      <c r="AG62" s="7"/>
      <c r="AH62" s="29" t="str">
        <f t="shared" si="1"/>
        <v>проверка пройдена</v>
      </c>
    </row>
    <row r="63" spans="1:34" s="4" customFormat="1" ht="35.25" customHeight="1" x14ac:dyDescent="0.25">
      <c r="A63" s="31" t="s">
        <v>687</v>
      </c>
      <c r="B63" s="31" t="s">
        <v>677</v>
      </c>
      <c r="C63" s="30" t="s">
        <v>519</v>
      </c>
      <c r="D63" s="28" t="str">
        <f>VLOOKUP(C63,'Коды программ'!$A$2:$B$578,2,FALSE)</f>
        <v>Повар, кондитер</v>
      </c>
      <c r="E63" s="6" t="s">
        <v>14</v>
      </c>
      <c r="F63" s="5" t="s">
        <v>18</v>
      </c>
      <c r="G63" s="7">
        <v>0</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29" t="str">
        <f t="shared" si="1"/>
        <v>проверка пройдена</v>
      </c>
    </row>
    <row r="64" spans="1:34" ht="64.5" customHeight="1" x14ac:dyDescent="0.3">
      <c r="A64" s="36" t="s">
        <v>725</v>
      </c>
      <c r="B64" s="36"/>
      <c r="C64" s="36"/>
      <c r="D64" s="36"/>
      <c r="E64" s="36"/>
      <c r="F64" s="36"/>
      <c r="G64" s="24">
        <f>SUMIF(E9:E63,"=01",G9:G63)</f>
        <v>206</v>
      </c>
      <c r="H64" s="33">
        <f>SUM(H9:H63)</f>
        <v>137</v>
      </c>
      <c r="I64" s="33">
        <f t="shared" ref="I64:AF64" si="2">SUM(I9:I63)</f>
        <v>26</v>
      </c>
      <c r="J64" s="33">
        <f t="shared" si="2"/>
        <v>27</v>
      </c>
      <c r="K64" s="33">
        <f t="shared" si="2"/>
        <v>1</v>
      </c>
      <c r="L64" s="33">
        <f t="shared" si="2"/>
        <v>5</v>
      </c>
      <c r="M64" s="33">
        <f t="shared" si="2"/>
        <v>4</v>
      </c>
      <c r="N64" s="33">
        <f t="shared" si="2"/>
        <v>18</v>
      </c>
      <c r="O64" s="33">
        <f t="shared" si="2"/>
        <v>4</v>
      </c>
      <c r="P64" s="33">
        <f t="shared" si="2"/>
        <v>4</v>
      </c>
      <c r="Q64" s="33">
        <f t="shared" si="2"/>
        <v>11</v>
      </c>
      <c r="R64" s="33">
        <f t="shared" si="2"/>
        <v>0</v>
      </c>
      <c r="S64" s="33">
        <f t="shared" si="2"/>
        <v>0</v>
      </c>
      <c r="T64" s="33">
        <f t="shared" si="2"/>
        <v>0</v>
      </c>
      <c r="U64" s="33">
        <f t="shared" si="2"/>
        <v>1</v>
      </c>
      <c r="V64" s="33">
        <f t="shared" si="2"/>
        <v>0</v>
      </c>
      <c r="W64" s="33">
        <f t="shared" si="2"/>
        <v>0</v>
      </c>
      <c r="X64" s="33">
        <f t="shared" si="2"/>
        <v>0</v>
      </c>
      <c r="Y64" s="33">
        <f t="shared" si="2"/>
        <v>3</v>
      </c>
      <c r="Z64" s="33">
        <f t="shared" si="2"/>
        <v>0</v>
      </c>
      <c r="AA64" s="33">
        <f t="shared" si="2"/>
        <v>24</v>
      </c>
      <c r="AB64" s="33">
        <f t="shared" si="2"/>
        <v>0</v>
      </c>
      <c r="AC64" s="33">
        <f t="shared" si="2"/>
        <v>1</v>
      </c>
      <c r="AD64" s="33">
        <f t="shared" si="2"/>
        <v>3</v>
      </c>
      <c r="AE64" s="33">
        <f t="shared" si="2"/>
        <v>0</v>
      </c>
      <c r="AF64" s="33">
        <f t="shared" si="2"/>
        <v>1</v>
      </c>
      <c r="AG64" s="33"/>
    </row>
    <row r="65" spans="1:11" x14ac:dyDescent="0.3">
      <c r="G65" s="2" t="s">
        <v>1344</v>
      </c>
      <c r="H65" s="55">
        <f>H64/G64</f>
        <v>0.66504854368932043</v>
      </c>
    </row>
    <row r="66" spans="1:11" ht="138" customHeight="1" x14ac:dyDescent="0.3">
      <c r="A66" s="34" t="s">
        <v>1330</v>
      </c>
      <c r="B66" s="34"/>
      <c r="C66" s="34"/>
      <c r="D66" s="34"/>
      <c r="G66" s="2" t="s">
        <v>1345</v>
      </c>
      <c r="H66" s="55">
        <f>(SUM(H64,K64,L64,M64,N64,O64,P64)/G64)</f>
        <v>0.83980582524271841</v>
      </c>
    </row>
    <row r="67" spans="1:11" ht="40.5" x14ac:dyDescent="0.3">
      <c r="A67" s="22" t="s">
        <v>1319</v>
      </c>
      <c r="B67" s="22" t="s">
        <v>1320</v>
      </c>
      <c r="C67" s="22" t="s">
        <v>1321</v>
      </c>
      <c r="D67" s="22" t="s">
        <v>1322</v>
      </c>
      <c r="K67" s="12"/>
    </row>
    <row r="68" spans="1:11" ht="36" customHeight="1" x14ac:dyDescent="0.3">
      <c r="A68" s="23"/>
      <c r="B68" s="23"/>
      <c r="C68" s="23"/>
      <c r="D68" s="23"/>
    </row>
  </sheetData>
  <mergeCells count="18">
    <mergeCell ref="A3:AG3"/>
    <mergeCell ref="AG5:AG7"/>
    <mergeCell ref="A5:A7"/>
    <mergeCell ref="B5:B7"/>
    <mergeCell ref="F5:F7"/>
    <mergeCell ref="E5:E7"/>
    <mergeCell ref="G5:G7"/>
    <mergeCell ref="C5:C7"/>
    <mergeCell ref="AA6:AF6"/>
    <mergeCell ref="N6:P6"/>
    <mergeCell ref="U6:Z6"/>
    <mergeCell ref="A66:D66"/>
    <mergeCell ref="AH5:AH7"/>
    <mergeCell ref="A64:F64"/>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2023-09-21T08:28:28Z</dcterms:modified>
</cp:coreProperties>
</file>