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750" activeTab="2"/>
  </bookViews>
  <sheets>
    <sheet name="Титул" sheetId="1" r:id="rId1"/>
    <sheet name="График" sheetId="2" r:id="rId2"/>
    <sheet name="План" sheetId="3" r:id="rId3"/>
    <sheet name="Start" sheetId="4" state="hidden" r:id="rId4"/>
  </sheets>
  <definedNames/>
  <calcPr fullCalcOnLoad="1"/>
</workbook>
</file>

<file path=xl/sharedStrings.xml><?xml version="1.0" encoding="utf-8"?>
<sst xmlns="http://schemas.openxmlformats.org/spreadsheetml/2006/main" count="828" uniqueCount="345">
  <si>
    <t>ЕН</t>
  </si>
  <si>
    <t>Математический и общий естественнонаучный цикл</t>
  </si>
  <si>
    <t>0</t>
  </si>
  <si>
    <t>ЕН.01</t>
  </si>
  <si>
    <t>7</t>
  </si>
  <si>
    <t>1</t>
  </si>
  <si>
    <t>ЕН.02</t>
  </si>
  <si>
    <t>2</t>
  </si>
  <si>
    <t>ЕН.03</t>
  </si>
  <si>
    <t>ОГСЭ</t>
  </si>
  <si>
    <t>Общий гуманитарный и социально-экономический цикл</t>
  </si>
  <si>
    <t>3</t>
  </si>
  <si>
    <t>6</t>
  </si>
  <si>
    <t>Физическая культура</t>
  </si>
  <si>
    <t>4</t>
  </si>
  <si>
    <t>5</t>
  </si>
  <si>
    <t>ОГСЭ.04</t>
  </si>
  <si>
    <t>8</t>
  </si>
  <si>
    <t>ОГСЭ.05</t>
  </si>
  <si>
    <t>9</t>
  </si>
  <si>
    <t>ОГСЭ.06</t>
  </si>
  <si>
    <t>10</t>
  </si>
  <si>
    <t>ОГСЭ.07</t>
  </si>
  <si>
    <t>ОП</t>
  </si>
  <si>
    <t>11</t>
  </si>
  <si>
    <t>ОП.11</t>
  </si>
  <si>
    <t>Безопасность жизнедеятельности</t>
  </si>
  <si>
    <t>12</t>
  </si>
  <si>
    <t>ОП.01</t>
  </si>
  <si>
    <t>13</t>
  </si>
  <si>
    <t>ОП.02</t>
  </si>
  <si>
    <t>14</t>
  </si>
  <si>
    <t>ОП.03</t>
  </si>
  <si>
    <t>Основы электротехники</t>
  </si>
  <si>
    <t>15</t>
  </si>
  <si>
    <t>ОП.04</t>
  </si>
  <si>
    <t>16</t>
  </si>
  <si>
    <t>ОП.05</t>
  </si>
  <si>
    <t>Информационные технологии в профессиональной деятельности</t>
  </si>
  <si>
    <t>17</t>
  </si>
  <si>
    <t>ОП.06</t>
  </si>
  <si>
    <t>18</t>
  </si>
  <si>
    <t>ОП.07</t>
  </si>
  <si>
    <t>19</t>
  </si>
  <si>
    <t>ОП.08</t>
  </si>
  <si>
    <t>20</t>
  </si>
  <si>
    <t>ОП.09</t>
  </si>
  <si>
    <t>21</t>
  </si>
  <si>
    <t>ОП.10</t>
  </si>
  <si>
    <t>ПМ</t>
  </si>
  <si>
    <t>Профессиональные модули</t>
  </si>
  <si>
    <t>ПМ.01</t>
  </si>
  <si>
    <t>Участие в проектировании зданий и сооружений</t>
  </si>
  <si>
    <t>22</t>
  </si>
  <si>
    <t>МДК.01.01</t>
  </si>
  <si>
    <t>Проектирование зданий и сооружений(архитектура)</t>
  </si>
  <si>
    <t>23</t>
  </si>
  <si>
    <t>МДК.01.02</t>
  </si>
  <si>
    <t>Проектирование зданий и сооружений (строительные конструкции)</t>
  </si>
  <si>
    <t>24</t>
  </si>
  <si>
    <t>Проект производства работ</t>
  </si>
  <si>
    <t>25</t>
  </si>
  <si>
    <t>УП.01.01</t>
  </si>
  <si>
    <t>Строительные работы</t>
  </si>
  <si>
    <t>26</t>
  </si>
  <si>
    <t>УП.01.02</t>
  </si>
  <si>
    <t>Геодезическая</t>
  </si>
  <si>
    <t>27</t>
  </si>
  <si>
    <t>УП.01.03</t>
  </si>
  <si>
    <t>Системы автоматизированного проектирования в строительстве</t>
  </si>
  <si>
    <t>ПМ.02</t>
  </si>
  <si>
    <t>28</t>
  </si>
  <si>
    <t>МДК.02.01</t>
  </si>
  <si>
    <t>29</t>
  </si>
  <si>
    <t>МДК.02.02</t>
  </si>
  <si>
    <t>Учет и контроль технологических процессов</t>
  </si>
  <si>
    <t>30</t>
  </si>
  <si>
    <t>ПП.02.01</t>
  </si>
  <si>
    <t>Производственная практика (по профилю специальности)</t>
  </si>
  <si>
    <t>ПМ.03</t>
  </si>
  <si>
    <t>31</t>
  </si>
  <si>
    <t>МДК.03.01</t>
  </si>
  <si>
    <t>32</t>
  </si>
  <si>
    <t>ПП.03.01</t>
  </si>
  <si>
    <t>ПМ.04</t>
  </si>
  <si>
    <t>Организация видов работ при эксплуатации  и реконструкции строительных объектов</t>
  </si>
  <si>
    <t>33</t>
  </si>
  <si>
    <t>МДК.04.01</t>
  </si>
  <si>
    <t>Эксплуатация зданий</t>
  </si>
  <si>
    <t>34</t>
  </si>
  <si>
    <t>МДК.04.02</t>
  </si>
  <si>
    <t>Реконструкция зданий</t>
  </si>
  <si>
    <t>35</t>
  </si>
  <si>
    <t>ПП.04.01</t>
  </si>
  <si>
    <t>ПМ.05</t>
  </si>
  <si>
    <t>36</t>
  </si>
  <si>
    <t>УП.05.01</t>
  </si>
  <si>
    <t>Каменные работы</t>
  </si>
  <si>
    <t>*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</si>
  <si>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</si>
  <si>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</si>
  <si>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Курс 3</t>
  </si>
  <si>
    <t>Курс 4</t>
  </si>
  <si>
    <t>Курс 5</t>
  </si>
  <si>
    <t>Экзамены</t>
  </si>
  <si>
    <t>Зачеты</t>
  </si>
  <si>
    <t>Диффер. зачеты</t>
  </si>
  <si>
    <t>Самостоятельная</t>
  </si>
  <si>
    <t>Обязательная</t>
  </si>
  <si>
    <t>Семестр 2</t>
  </si>
  <si>
    <t>Семестр 3</t>
  </si>
  <si>
    <t>Семестр 5</t>
  </si>
  <si>
    <t>Семестр 6</t>
  </si>
  <si>
    <t>Семестр 7</t>
  </si>
  <si>
    <t>Семестр 8</t>
  </si>
  <si>
    <t>Семестр 9</t>
  </si>
  <si>
    <t>Всего</t>
  </si>
  <si>
    <t>в том числе</t>
  </si>
  <si>
    <t xml:space="preserve"> нед</t>
  </si>
  <si>
    <t>Теор. обучение</t>
  </si>
  <si>
    <t>Лаб. и пр. занятия</t>
  </si>
  <si>
    <t>Курс. проект.</t>
  </si>
  <si>
    <t>Максим.</t>
  </si>
  <si>
    <t>Самост.</t>
  </si>
  <si>
    <t>Лаб. занятия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</si>
  <si>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</si>
  <si>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</si>
  <si>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</si>
  <si>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</si>
  <si>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</si>
  <si>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</si>
  <si>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</si>
  <si>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</si>
  <si>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</si>
  <si>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</si>
  <si>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</si>
  <si>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</si>
  <si>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</si>
  <si>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</si>
  <si>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</si>
  <si>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</si>
  <si>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</si>
  <si>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NaN</t>
  </si>
  <si>
    <t>False</t>
  </si>
  <si>
    <t>О</t>
  </si>
  <si>
    <t>ОБЩЕОБРАЗОВАТЕЛЬНЫЙ ЦИКЛ</t>
  </si>
  <si>
    <t>Русский язык</t>
  </si>
  <si>
    <t>Литература</t>
  </si>
  <si>
    <t>ПП</t>
  </si>
  <si>
    <t>ПРОФЕССИОНАЛЬНАЯ ПОДГОТОВКА</t>
  </si>
  <si>
    <t>П</t>
  </si>
  <si>
    <t>Профессиональный цикл</t>
  </si>
  <si>
    <t>час</t>
  </si>
  <si>
    <t>нед</t>
  </si>
  <si>
    <t>ПМ.1.ЭК</t>
  </si>
  <si>
    <t>Экзамен квалификационный</t>
  </si>
  <si>
    <t>ПМ.2.ЭК</t>
  </si>
  <si>
    <t>ПМ.3.ЭК</t>
  </si>
  <si>
    <t>ПМ.4.ЭК</t>
  </si>
  <si>
    <t>ПМ.5.ЭК</t>
  </si>
  <si>
    <t xml:space="preserve">Учебная и производственная (по профилю специальности) практики </t>
  </si>
  <si>
    <t xml:space="preserve">8 </t>
  </si>
  <si>
    <t xml:space="preserve">4 </t>
  </si>
  <si>
    <t xml:space="preserve">1 </t>
  </si>
  <si>
    <t>Учебная практика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</si>
  <si>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</si>
  <si>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</si>
  <si>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</si>
  <si>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 xml:space="preserve">6 </t>
  </si>
  <si>
    <t>Преддипломная практика</t>
  </si>
  <si>
    <t>Государственная (итоговая) аттестация</t>
  </si>
  <si>
    <t>Подготовка выпускной квалификационной работы</t>
  </si>
  <si>
    <t xml:space="preserve">5 </t>
  </si>
  <si>
    <t>Защита выпускной квалификационной работы</t>
  </si>
  <si>
    <t>КОНСУЛЬТАЦИИ по О</t>
  </si>
  <si>
    <t>КОНСУЛЬТАЦИИ по ПП</t>
  </si>
  <si>
    <t>ВСЕГО ПО ДИСЦИПЛИНАМ И МДК</t>
  </si>
  <si>
    <t>Экзаменов</t>
  </si>
  <si>
    <t>Зачётов</t>
  </si>
  <si>
    <t>Дифференицрованных зачётов</t>
  </si>
  <si>
    <t>Контрольных работ (итоговые письм. классные)</t>
  </si>
  <si>
    <t>Контрольных работ (домашние)</t>
  </si>
  <si>
    <t>1 График учебного процесса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</si>
  <si>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</si>
  <si>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</si>
  <si>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</si>
  <si>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</si>
  <si>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</si>
  <si>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</si>
  <si>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</si>
  <si>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</si>
  <si>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</si>
  <si>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</si>
  <si>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</si>
  <si>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</si>
  <si>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</si>
  <si>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</si>
  <si>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</si>
  <si>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</si>
  <si>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</si>
  <si>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</si>
  <si>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</si>
  <si>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</si>
  <si>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</si>
  <si>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</si>
  <si>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</si>
  <si>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</si>
  <si>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</si>
  <si>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</si>
  <si>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</si>
  <si>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</si>
  <si>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</si>
  <si>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</si>
  <si>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</si>
  <si>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</si>
  <si>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</si>
  <si>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</si>
  <si>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</si>
  <si>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</si>
  <si>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</si>
  <si>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</si>
  <si>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</si>
  <si>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</si>
  <si>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</si>
  <si>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</si>
  <si>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</si>
  <si>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</si>
  <si>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</si>
  <si>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</si>
  <si>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::</t>
  </si>
  <si>
    <t>=</t>
  </si>
  <si>
    <t>II</t>
  </si>
  <si>
    <t>III</t>
  </si>
  <si>
    <t>IV</t>
  </si>
  <si>
    <t>X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</si>
  <si>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</si>
  <si>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</si>
  <si>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</si>
  <si>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</si>
  <si>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</si>
  <si>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</si>
  <si>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</si>
  <si>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</si>
  <si>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</si>
  <si>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</si>
  <si>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</si>
  <si>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</si>
  <si>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</si>
  <si>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</si>
  <si>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</si>
  <si>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</si>
  <si>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</si>
  <si>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</si>
  <si>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</si>
  <si>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</si>
  <si>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</si>
  <si>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</si>
  <si>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</si>
  <si>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>час.</t>
  </si>
  <si>
    <t>Утверждаю</t>
  </si>
  <si>
    <t>УЧЕБНЫЙ ПЛАН</t>
  </si>
  <si>
    <t>основной профессиональной образовательной программы среднего профессионального образования</t>
  </si>
  <si>
    <t>Государственное  профессиональное образовательное автономное учреждение среднего профессионального образования Ярославской области Ростовский колледж отраслевых технологий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</si>
  <si>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</si>
  <si>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</si>
  <si>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08.02.01</t>
  </si>
  <si>
    <t xml:space="preserve">Строительство и эксплуатация зданий и сооружений </t>
  </si>
  <si>
    <t>код</t>
  </si>
  <si>
    <t>наименование специальности</t>
  </si>
  <si>
    <t>по программе базовой подготовки</t>
  </si>
  <si>
    <t xml:space="preserve">   на базе</t>
  </si>
  <si>
    <t>основного общего образования</t>
  </si>
  <si>
    <t>квалификация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</si>
  <si>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</si>
  <si>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</si>
  <si>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</si>
  <si>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</si>
  <si>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</si>
  <si>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Приказ об утверждении ФГОС</t>
  </si>
  <si>
    <t xml:space="preserve">от </t>
  </si>
  <si>
    <t xml:space="preserve">     № </t>
  </si>
  <si>
    <t>МДК.01.01/2</t>
  </si>
  <si>
    <t>ОГСЭ 01</t>
  </si>
  <si>
    <t>ОГСЭ 02</t>
  </si>
  <si>
    <t>ОГСЭ 03</t>
  </si>
  <si>
    <t>Семестр 1</t>
  </si>
  <si>
    <t>Семестр 4</t>
  </si>
  <si>
    <t>Курс 1</t>
  </si>
  <si>
    <t>Эффективное поведение на рынке труда</t>
  </si>
  <si>
    <t>Компьютерная графика</t>
  </si>
  <si>
    <t>Охрана труда</t>
  </si>
  <si>
    <t>Управление трудовым коллективом</t>
  </si>
  <si>
    <t>Основы геодезии</t>
  </si>
  <si>
    <t>Техническая механика</t>
  </si>
  <si>
    <t>Инженерная графика</t>
  </si>
  <si>
    <t>Экологические основы природопользования</t>
  </si>
  <si>
    <t>Информатика</t>
  </si>
  <si>
    <t>Математика</t>
  </si>
  <si>
    <t>Социальная психология</t>
  </si>
  <si>
    <t>Психология общения</t>
  </si>
  <si>
    <t>Иностранный язык в профессиональной деятельности</t>
  </si>
  <si>
    <t>История</t>
  </si>
  <si>
    <t>Основы философиии</t>
  </si>
  <si>
    <t>Астрономия</t>
  </si>
  <si>
    <t>Физика</t>
  </si>
  <si>
    <t>Основы безопасности жизнедеятельности</t>
  </si>
  <si>
    <t>Иностранный язык</t>
  </si>
  <si>
    <t>Общепрофессиональный цикл</t>
  </si>
  <si>
    <t>Организация технологических процессов на объекте капитального строительства</t>
  </si>
  <si>
    <t>Организация деятельности структурных подразделений при выполнении строительно-монтажных, в том числе отделочных работ,эксплуатации и реконструкции зданий и сооружений.</t>
  </si>
  <si>
    <t>Выполнение работ по  профессии  12680"Каменщик"</t>
  </si>
  <si>
    <t>3г 10м</t>
  </si>
  <si>
    <t>Объем образовательной программы</t>
  </si>
  <si>
    <t xml:space="preserve"> </t>
  </si>
  <si>
    <t>техник</t>
  </si>
  <si>
    <t>16 нед.</t>
  </si>
  <si>
    <t>16  нед</t>
  </si>
  <si>
    <t>15 нед.</t>
  </si>
  <si>
    <t>12  нед</t>
  </si>
  <si>
    <t>12 нед</t>
  </si>
  <si>
    <t>очная</t>
  </si>
  <si>
    <t>по 4 часа на 1 обучающегося</t>
  </si>
  <si>
    <t>Сметы</t>
  </si>
  <si>
    <t>Выполнение технологических процессов на объекте капитального строительства</t>
  </si>
  <si>
    <t>МДК 05.01</t>
  </si>
  <si>
    <t xml:space="preserve">  </t>
  </si>
  <si>
    <t>Директор ГПОАУ ЯО РКОТ</t>
  </si>
  <si>
    <t>Кудрявцева Т.Н.</t>
  </si>
  <si>
    <t>Индивидуальный проект</t>
  </si>
  <si>
    <t>Экономика организации</t>
  </si>
  <si>
    <t>Родной язык</t>
  </si>
  <si>
    <t>Другие формы аттестации</t>
  </si>
  <si>
    <t>Естествознание</t>
  </si>
  <si>
    <t xml:space="preserve"> Русский язык и литература</t>
  </si>
  <si>
    <t xml:space="preserve"> Родной язык и родная литература</t>
  </si>
  <si>
    <t>Предметная область</t>
  </si>
  <si>
    <t>Иностранные языки</t>
  </si>
  <si>
    <t>Общественные науки</t>
  </si>
  <si>
    <t>Физическая культура, экология и основы безопасности жизнедеятельности</t>
  </si>
  <si>
    <t>Естественные науки</t>
  </si>
  <si>
    <t>Математика и информатика</t>
  </si>
  <si>
    <t>23 нед.</t>
  </si>
  <si>
    <t>Технологический</t>
  </si>
  <si>
    <t>Основы финансовой грамотности</t>
  </si>
  <si>
    <t>Курс 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</si>
</sst>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,###"/>
    <numFmt numFmtId="175" formatCode="[$-FC19]d\ mmmm\ yyyy\ &quot;г.&quot;"/>
    <numFmt numFmtId="176" formatCode="0.0"/>
    <numFmt numFmtId="177" formatCode="#,##0\ _₽"/>
  </numFmts>
  <fonts count="75">
    <font>
      <sz val="8"/>
      <color indexed="8"/>
      <name val="Tahoma"/>
      <family val="0"/>
    </font>
    <font>
      <sz val="8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b/>
      <sz val="26"/>
      <color indexed="8"/>
      <name val="Times New Roman"/>
      <family val="1"/>
    </font>
    <font>
      <sz val="5"/>
      <color indexed="8"/>
      <name val="Tahoma"/>
      <family val="2"/>
    </font>
    <font>
      <b/>
      <sz val="7"/>
      <color indexed="8"/>
      <name val="Times New Roman"/>
      <family val="1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b/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ahoma"/>
      <family val="2"/>
    </font>
    <font>
      <i/>
      <sz val="15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Tahoma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2" fontId="0" fillId="0" borderId="0">
      <alignment/>
      <protection/>
    </xf>
    <xf numFmtId="45" fontId="0" fillId="0" borderId="0">
      <alignment/>
      <protection/>
    </xf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0" fontId="0" fillId="0" borderId="0">
      <alignment/>
      <protection/>
    </xf>
    <xf numFmtId="173" fontId="0" fillId="0" borderId="0">
      <alignment/>
      <protection/>
    </xf>
    <xf numFmtId="0" fontId="74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>
      <alignment/>
      <protection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9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center" vertical="center" textRotation="90"/>
      <protection locked="0"/>
    </xf>
    <xf numFmtId="0" fontId="0" fillId="0" borderId="10" xfId="55" applyNumberFormat="1" applyFont="1" applyBorder="1" applyAlignment="1" applyProtection="1">
      <alignment horizontal="left" vertical="center" textRotation="90"/>
      <protection locked="0"/>
    </xf>
    <xf numFmtId="0" fontId="12" fillId="0" borderId="0" xfId="55" applyFont="1">
      <alignment/>
      <protection/>
    </xf>
    <xf numFmtId="0" fontId="13" fillId="0" borderId="10" xfId="55" applyNumberFormat="1" applyFont="1" applyFill="1" applyBorder="1" applyAlignment="1">
      <alignment horizontal="center" vertical="center"/>
      <protection/>
    </xf>
    <xf numFmtId="0" fontId="15" fillId="0" borderId="11" xfId="55" applyNumberFormat="1" applyFont="1" applyFill="1" applyBorder="1" applyAlignment="1">
      <alignment horizontal="left" vertical="center" wrapText="1"/>
      <protection/>
    </xf>
    <xf numFmtId="0" fontId="13" fillId="0" borderId="12" xfId="55" applyNumberFormat="1" applyFont="1" applyFill="1" applyBorder="1" applyAlignment="1">
      <alignment horizontal="center" vertical="center"/>
      <protection/>
    </xf>
    <xf numFmtId="0" fontId="17" fillId="0" borderId="11" xfId="55" applyNumberFormat="1" applyFont="1" applyFill="1" applyBorder="1" applyAlignment="1">
      <alignment horizontal="center" vertical="center"/>
      <protection/>
    </xf>
    <xf numFmtId="0" fontId="17" fillId="0" borderId="13" xfId="55" applyNumberFormat="1" applyFont="1" applyFill="1" applyBorder="1" applyAlignment="1">
      <alignment horizontal="center" vertical="center"/>
      <protection/>
    </xf>
    <xf numFmtId="0" fontId="17" fillId="0" borderId="12" xfId="55" applyNumberFormat="1" applyFont="1" applyFill="1" applyBorder="1" applyAlignment="1">
      <alignment horizontal="center" vertical="center"/>
      <protection/>
    </xf>
    <xf numFmtId="0" fontId="13" fillId="0" borderId="11" xfId="55" applyNumberFormat="1" applyFont="1" applyFill="1" applyBorder="1" applyAlignment="1">
      <alignment horizontal="center" vertical="center"/>
      <protection/>
    </xf>
    <xf numFmtId="0" fontId="15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7" fillId="0" borderId="11" xfId="55" applyNumberFormat="1" applyFont="1" applyFill="1" applyBorder="1" applyAlignment="1">
      <alignment horizontal="center" vertical="center" wrapText="1"/>
      <protection/>
    </xf>
    <xf numFmtId="0" fontId="17" fillId="0" borderId="12" xfId="55" applyNumberFormat="1" applyFont="1" applyFill="1" applyBorder="1" applyAlignment="1">
      <alignment horizontal="center" vertical="center" wrapText="1"/>
      <protection/>
    </xf>
    <xf numFmtId="0" fontId="13" fillId="0" borderId="12" xfId="55" applyNumberFormat="1" applyFont="1" applyFill="1" applyBorder="1" applyAlignment="1">
      <alignment horizontal="center" vertical="center" wrapText="1"/>
      <protection/>
    </xf>
    <xf numFmtId="0" fontId="4" fillId="0" borderId="0" xfId="55" applyFont="1">
      <alignment/>
      <protection/>
    </xf>
    <xf numFmtId="0" fontId="18" fillId="0" borderId="10" xfId="55" applyNumberFormat="1" applyFont="1" applyBorder="1" applyAlignment="1" applyProtection="1">
      <alignment horizontal="center" vertical="center"/>
      <protection locked="0"/>
    </xf>
    <xf numFmtId="0" fontId="13" fillId="33" borderId="10" xfId="55" applyFont="1" applyFill="1" applyBorder="1" applyAlignment="1" applyProtection="1">
      <alignment horizontal="center" vertical="center"/>
      <protection locked="0"/>
    </xf>
    <xf numFmtId="0" fontId="17" fillId="0" borderId="10" xfId="55" applyNumberFormat="1" applyFont="1" applyFill="1" applyBorder="1" applyAlignment="1" applyProtection="1">
      <alignment horizontal="center" vertical="center"/>
      <protection locked="0"/>
    </xf>
    <xf numFmtId="0" fontId="13" fillId="0" borderId="10" xfId="55" applyNumberFormat="1" applyFont="1" applyFill="1" applyBorder="1" applyAlignment="1" applyProtection="1">
      <alignment horizontal="center" vertical="center"/>
      <protection locked="0"/>
    </xf>
    <xf numFmtId="0" fontId="17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0" fontId="13" fillId="0" borderId="0" xfId="55" applyFont="1" applyFill="1" applyBorder="1" applyAlignment="1">
      <alignment horizontal="center" vertical="center"/>
      <protection/>
    </xf>
    <xf numFmtId="0" fontId="13" fillId="0" borderId="14" xfId="55" applyNumberFormat="1" applyFont="1" applyFill="1" applyBorder="1" applyAlignment="1">
      <alignment horizontal="center" vertical="center"/>
      <protection/>
    </xf>
    <xf numFmtId="0" fontId="13" fillId="0" borderId="13" xfId="55" applyNumberFormat="1" applyFont="1" applyFill="1" applyBorder="1" applyAlignment="1">
      <alignment horizontal="center" vertical="center"/>
      <protection/>
    </xf>
    <xf numFmtId="0" fontId="15" fillId="0" borderId="0" xfId="55" applyFont="1" applyFill="1" applyBorder="1" applyAlignment="1">
      <alignment horizontal="left" vertical="center"/>
      <protection/>
    </xf>
    <xf numFmtId="0" fontId="17" fillId="0" borderId="10" xfId="55" applyNumberFormat="1" applyFont="1" applyFill="1" applyBorder="1" applyAlignment="1">
      <alignment horizontal="center" vertical="center"/>
      <protection/>
    </xf>
    <xf numFmtId="0" fontId="15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55" applyNumberFormat="1" applyFont="1" applyFill="1" applyBorder="1" applyAlignment="1" applyProtection="1">
      <alignment horizontal="center" vertical="center"/>
      <protection locked="0"/>
    </xf>
    <xf numFmtId="0" fontId="13" fillId="0" borderId="16" xfId="55" applyNumberFormat="1" applyFont="1" applyFill="1" applyBorder="1" applyAlignment="1">
      <alignment horizontal="center" vertical="center"/>
      <protection/>
    </xf>
    <xf numFmtId="174" fontId="13" fillId="0" borderId="10" xfId="55" applyNumberFormat="1" applyFont="1" applyFill="1" applyBorder="1" applyAlignment="1" applyProtection="1">
      <alignment horizontal="center" vertical="center"/>
      <protection locked="0"/>
    </xf>
    <xf numFmtId="0" fontId="13" fillId="0" borderId="16" xfId="55" applyNumberFormat="1" applyFont="1" applyFill="1" applyBorder="1" applyAlignment="1" applyProtection="1">
      <alignment horizontal="center" vertical="center"/>
      <protection locked="0"/>
    </xf>
    <xf numFmtId="0" fontId="13" fillId="0" borderId="15" xfId="55" applyNumberFormat="1" applyFont="1" applyFill="1" applyBorder="1" applyAlignment="1">
      <alignment horizontal="center" vertical="center"/>
      <protection/>
    </xf>
    <xf numFmtId="0" fontId="15" fillId="0" borderId="10" xfId="55" applyNumberFormat="1" applyFont="1" applyFill="1" applyBorder="1" applyAlignment="1">
      <alignment horizontal="left" vertical="center" wrapText="1"/>
      <protection/>
    </xf>
    <xf numFmtId="174" fontId="13" fillId="0" borderId="16" xfId="55" applyNumberFormat="1" applyFont="1" applyFill="1" applyBorder="1" applyAlignment="1" applyProtection="1">
      <alignment horizontal="center" vertical="center"/>
      <protection locked="0"/>
    </xf>
    <xf numFmtId="0" fontId="13" fillId="0" borderId="17" xfId="55" applyNumberFormat="1" applyFont="1" applyFill="1" applyBorder="1" applyAlignment="1" applyProtection="1">
      <alignment horizontal="center" vertical="center"/>
      <protection locked="0"/>
    </xf>
    <xf numFmtId="0" fontId="13" fillId="0" borderId="10" xfId="55" applyNumberFormat="1" applyFont="1" applyFill="1" applyBorder="1" applyAlignment="1">
      <alignment horizontal="center" vertical="center" wrapText="1"/>
      <protection/>
    </xf>
    <xf numFmtId="0" fontId="13" fillId="0" borderId="15" xfId="55" applyNumberFormat="1" applyFont="1" applyFill="1" applyBorder="1" applyAlignment="1">
      <alignment horizontal="center" vertical="center" wrapText="1"/>
      <protection/>
    </xf>
    <xf numFmtId="0" fontId="17" fillId="0" borderId="10" xfId="55" applyNumberFormat="1" applyFont="1" applyFill="1" applyBorder="1" applyAlignment="1">
      <alignment horizontal="center" vertical="center" wrapText="1"/>
      <protection/>
    </xf>
    <xf numFmtId="0" fontId="15" fillId="0" borderId="16" xfId="55" applyNumberFormat="1" applyFont="1" applyFill="1" applyBorder="1" applyAlignment="1">
      <alignment horizontal="left" vertical="center"/>
      <protection/>
    </xf>
    <xf numFmtId="0" fontId="13" fillId="0" borderId="18" xfId="55" applyNumberFormat="1" applyFont="1" applyFill="1" applyBorder="1" applyAlignment="1">
      <alignment horizontal="center" vertical="center"/>
      <protection/>
    </xf>
    <xf numFmtId="0" fontId="17" fillId="0" borderId="16" xfId="55" applyNumberFormat="1" applyFont="1" applyFill="1" applyBorder="1" applyAlignment="1">
      <alignment horizontal="center" vertical="center"/>
      <protection/>
    </xf>
    <xf numFmtId="0" fontId="17" fillId="0" borderId="16" xfId="55" applyNumberFormat="1" applyFont="1" applyFill="1" applyBorder="1" applyAlignment="1" applyProtection="1">
      <alignment horizontal="center" vertical="center"/>
      <protection locked="0"/>
    </xf>
    <xf numFmtId="0" fontId="17" fillId="0" borderId="15" xfId="55" applyNumberFormat="1" applyFont="1" applyFill="1" applyBorder="1" applyAlignment="1">
      <alignment horizontal="center" vertical="center"/>
      <protection/>
    </xf>
    <xf numFmtId="174" fontId="17" fillId="0" borderId="10" xfId="55" applyNumberFormat="1" applyFont="1" applyFill="1" applyBorder="1" applyAlignment="1" applyProtection="1">
      <alignment horizontal="center" vertical="center"/>
      <protection locked="0"/>
    </xf>
    <xf numFmtId="174" fontId="17" fillId="0" borderId="16" xfId="55" applyNumberFormat="1" applyFont="1" applyFill="1" applyBorder="1" applyAlignment="1" applyProtection="1">
      <alignment horizontal="center" vertical="center"/>
      <protection locked="0"/>
    </xf>
    <xf numFmtId="0" fontId="17" fillId="0" borderId="15" xfId="55" applyNumberFormat="1" applyFont="1" applyFill="1" applyBorder="1" applyAlignment="1">
      <alignment horizontal="center" vertical="center" wrapText="1"/>
      <protection/>
    </xf>
    <xf numFmtId="0" fontId="15" fillId="0" borderId="11" xfId="55" applyNumberFormat="1" applyFont="1" applyFill="1" applyBorder="1" applyAlignment="1">
      <alignment horizontal="left" vertical="center"/>
      <protection/>
    </xf>
    <xf numFmtId="0" fontId="1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5" applyNumberFormat="1" applyFont="1" applyFill="1" applyBorder="1" applyAlignment="1">
      <alignment horizontal="center" vertical="center" wrapText="1"/>
      <protection/>
    </xf>
    <xf numFmtId="0" fontId="15" fillId="0" borderId="11" xfId="55" applyNumberFormat="1" applyFont="1" applyFill="1" applyBorder="1" applyAlignment="1">
      <alignment horizontal="center" vertical="center" wrapText="1"/>
      <protection/>
    </xf>
    <xf numFmtId="0" fontId="13" fillId="0" borderId="20" xfId="55" applyNumberFormat="1" applyFont="1" applyFill="1" applyBorder="1" applyAlignment="1" applyProtection="1">
      <alignment horizontal="center" vertical="center"/>
      <protection locked="0"/>
    </xf>
    <xf numFmtId="0" fontId="13" fillId="0" borderId="20" xfId="55" applyNumberFormat="1" applyFont="1" applyFill="1" applyBorder="1" applyAlignment="1">
      <alignment horizontal="center" vertical="center"/>
      <protection/>
    </xf>
    <xf numFmtId="0" fontId="13" fillId="0" borderId="21" xfId="55" applyNumberFormat="1" applyFont="1" applyFill="1" applyBorder="1" applyAlignment="1">
      <alignment horizontal="center" vertical="center"/>
      <protection/>
    </xf>
    <xf numFmtId="174" fontId="13" fillId="0" borderId="20" xfId="55" applyNumberFormat="1" applyFont="1" applyFill="1" applyBorder="1" applyAlignment="1" applyProtection="1">
      <alignment horizontal="center" vertical="center"/>
      <protection locked="0"/>
    </xf>
    <xf numFmtId="0" fontId="13" fillId="0" borderId="21" xfId="55" applyNumberFormat="1" applyFont="1" applyFill="1" applyBorder="1" applyAlignment="1" applyProtection="1">
      <alignment horizontal="center" vertical="center"/>
      <protection locked="0"/>
    </xf>
    <xf numFmtId="0" fontId="13" fillId="0" borderId="22" xfId="55" applyNumberFormat="1" applyFont="1" applyFill="1" applyBorder="1" applyAlignment="1">
      <alignment horizontal="center" vertical="center"/>
      <protection/>
    </xf>
    <xf numFmtId="0" fontId="21" fillId="0" borderId="11" xfId="55" applyNumberFormat="1" applyFont="1" applyFill="1" applyBorder="1" applyAlignment="1">
      <alignment horizontal="left" vertical="center" wrapText="1"/>
      <protection/>
    </xf>
    <xf numFmtId="0" fontId="13" fillId="0" borderId="23" xfId="55" applyNumberFormat="1" applyFont="1" applyFill="1" applyBorder="1" applyAlignment="1">
      <alignment horizontal="center" vertical="center"/>
      <protection/>
    </xf>
    <xf numFmtId="0" fontId="22" fillId="33" borderId="10" xfId="55" applyFont="1" applyFill="1" applyBorder="1" applyAlignment="1" applyProtection="1">
      <alignment horizontal="center" vertical="center" textRotation="90" wrapText="1"/>
      <protection locked="0"/>
    </xf>
    <xf numFmtId="0" fontId="22" fillId="33" borderId="10" xfId="55" applyFont="1" applyFill="1" applyBorder="1" applyAlignment="1" applyProtection="1">
      <alignment horizontal="center" vertical="center"/>
      <protection locked="0"/>
    </xf>
    <xf numFmtId="0" fontId="22" fillId="33" borderId="10" xfId="55" applyFont="1" applyFill="1" applyBorder="1" applyAlignment="1" applyProtection="1">
      <alignment horizontal="center" vertical="center" wrapText="1"/>
      <protection locked="0"/>
    </xf>
    <xf numFmtId="0" fontId="22" fillId="33" borderId="10" xfId="55" applyFont="1" applyFill="1" applyBorder="1" applyAlignment="1" applyProtection="1">
      <alignment horizontal="center" vertical="center" textRotation="88" wrapText="1"/>
      <protection locked="0"/>
    </xf>
    <xf numFmtId="0" fontId="17" fillId="0" borderId="24" xfId="55" applyNumberFormat="1" applyFont="1" applyFill="1" applyBorder="1" applyAlignment="1">
      <alignment horizontal="center" vertical="center"/>
      <protection/>
    </xf>
    <xf numFmtId="0" fontId="22" fillId="33" borderId="25" xfId="55" applyFont="1" applyFill="1" applyBorder="1" applyAlignment="1" applyProtection="1">
      <alignment horizontal="center" vertical="center"/>
      <protection locked="0"/>
    </xf>
    <xf numFmtId="0" fontId="22" fillId="33" borderId="18" xfId="55" applyFont="1" applyFill="1" applyBorder="1" applyAlignment="1" applyProtection="1">
      <alignment horizontal="center" vertical="center"/>
      <protection locked="0"/>
    </xf>
    <xf numFmtId="0" fontId="22" fillId="33" borderId="23" xfId="55" applyFont="1" applyFill="1" applyBorder="1" applyAlignment="1" applyProtection="1">
      <alignment horizontal="center" vertical="center"/>
      <protection locked="0"/>
    </xf>
    <xf numFmtId="0" fontId="17" fillId="0" borderId="26" xfId="55" applyNumberFormat="1" applyFont="1" applyFill="1" applyBorder="1" applyAlignment="1">
      <alignment horizontal="center" vertical="center"/>
      <protection/>
    </xf>
    <xf numFmtId="0" fontId="17" fillId="0" borderId="27" xfId="55" applyNumberFormat="1" applyFont="1" applyFill="1" applyBorder="1" applyAlignment="1">
      <alignment horizontal="center" vertical="center"/>
      <protection/>
    </xf>
    <xf numFmtId="174" fontId="13" fillId="0" borderId="10" xfId="55" applyNumberFormat="1" applyFont="1" applyFill="1" applyBorder="1" applyAlignment="1">
      <alignment horizontal="center" vertical="center"/>
      <protection/>
    </xf>
    <xf numFmtId="0" fontId="17" fillId="0" borderId="28" xfId="55" applyNumberFormat="1" applyFont="1" applyFill="1" applyBorder="1" applyAlignment="1">
      <alignment horizontal="center" vertical="center"/>
      <protection/>
    </xf>
    <xf numFmtId="174" fontId="17" fillId="0" borderId="10" xfId="55" applyNumberFormat="1" applyFont="1" applyFill="1" applyBorder="1" applyAlignment="1">
      <alignment horizontal="center" vertical="center"/>
      <protection/>
    </xf>
    <xf numFmtId="0" fontId="17" fillId="34" borderId="11" xfId="55" applyNumberFormat="1" applyFont="1" applyFill="1" applyBorder="1" applyAlignment="1">
      <alignment horizontal="center" vertical="center"/>
      <protection/>
    </xf>
    <xf numFmtId="0" fontId="26" fillId="33" borderId="0" xfId="55" applyFont="1" applyFill="1" applyBorder="1" applyAlignment="1" applyProtection="1">
      <alignment horizontal="center" vertical="center"/>
      <protection locked="0"/>
    </xf>
    <xf numFmtId="0" fontId="26" fillId="33" borderId="0" xfId="55" applyFont="1" applyFill="1" applyBorder="1" applyAlignment="1" applyProtection="1">
      <alignment horizontal="left" vertical="center"/>
      <protection locked="0"/>
    </xf>
    <xf numFmtId="0" fontId="31" fillId="33" borderId="0" xfId="55" applyFont="1" applyFill="1" applyBorder="1" applyAlignment="1" applyProtection="1">
      <alignment horizontal="left" vertical="center"/>
      <protection locked="0"/>
    </xf>
    <xf numFmtId="0" fontId="15" fillId="33" borderId="0" xfId="55" applyFont="1" applyFill="1" applyBorder="1" applyAlignment="1" applyProtection="1">
      <alignment horizontal="right" vertical="center"/>
      <protection locked="0"/>
    </xf>
    <xf numFmtId="0" fontId="28" fillId="33" borderId="0" xfId="55" applyFont="1" applyFill="1" applyBorder="1" applyAlignment="1" applyProtection="1">
      <alignment horizontal="center" vertical="center"/>
      <protection locked="0"/>
    </xf>
    <xf numFmtId="0" fontId="28" fillId="33" borderId="0" xfId="55" applyFont="1" applyFill="1" applyBorder="1" applyAlignment="1" applyProtection="1">
      <alignment horizontal="left" vertical="center"/>
      <protection locked="0"/>
    </xf>
    <xf numFmtId="0" fontId="13" fillId="0" borderId="19" xfId="55" applyNumberFormat="1" applyFont="1" applyFill="1" applyBorder="1" applyAlignment="1" applyProtection="1">
      <alignment vertical="center" wrapText="1"/>
      <protection locked="0"/>
    </xf>
    <xf numFmtId="0" fontId="14" fillId="0" borderId="24" xfId="55" applyNumberFormat="1" applyFont="1" applyFill="1" applyBorder="1" applyAlignment="1">
      <alignment horizontal="center" vertical="center"/>
      <protection/>
    </xf>
    <xf numFmtId="0" fontId="15" fillId="0" borderId="26" xfId="55" applyNumberFormat="1" applyFont="1" applyFill="1" applyBorder="1" applyAlignment="1">
      <alignment horizontal="left" vertical="center" wrapText="1"/>
      <protection/>
    </xf>
    <xf numFmtId="0" fontId="13" fillId="0" borderId="26" xfId="55" applyNumberFormat="1" applyFont="1" applyFill="1" applyBorder="1" applyAlignment="1">
      <alignment horizontal="center" vertical="center"/>
      <protection/>
    </xf>
    <xf numFmtId="0" fontId="13" fillId="0" borderId="26" xfId="55" applyNumberFormat="1" applyFont="1" applyFill="1" applyBorder="1" applyAlignment="1">
      <alignment horizontal="left" vertical="center" wrapText="1"/>
      <protection/>
    </xf>
    <xf numFmtId="0" fontId="17" fillId="0" borderId="23" xfId="55" applyNumberFormat="1" applyFont="1" applyFill="1" applyBorder="1" applyAlignment="1">
      <alignment horizontal="center" vertical="center"/>
      <protection/>
    </xf>
    <xf numFmtId="0" fontId="17" fillId="0" borderId="29" xfId="55" applyNumberFormat="1" applyFont="1" applyFill="1" applyBorder="1" applyAlignment="1">
      <alignment horizontal="center" vertical="center"/>
      <protection/>
    </xf>
    <xf numFmtId="0" fontId="15" fillId="0" borderId="29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30" xfId="55" applyNumberFormat="1" applyFont="1" applyFill="1" applyBorder="1" applyAlignment="1">
      <alignment horizontal="center" vertical="center"/>
      <protection/>
    </xf>
    <xf numFmtId="0" fontId="13" fillId="0" borderId="29" xfId="55" applyNumberFormat="1" applyFont="1" applyFill="1" applyBorder="1" applyAlignment="1">
      <alignment horizontal="center" vertical="center"/>
      <protection/>
    </xf>
    <xf numFmtId="0" fontId="13" fillId="0" borderId="31" xfId="55" applyNumberFormat="1" applyFont="1" applyFill="1" applyBorder="1" applyAlignment="1">
      <alignment horizontal="center" vertical="center"/>
      <protection/>
    </xf>
    <xf numFmtId="0" fontId="17" fillId="0" borderId="10" xfId="55" applyFont="1" applyFill="1" applyBorder="1" applyAlignment="1">
      <alignment horizontal="center" vertical="center"/>
      <protection/>
    </xf>
    <xf numFmtId="0" fontId="13" fillId="0" borderId="10" xfId="55" applyFont="1" applyFill="1" applyBorder="1" applyAlignment="1">
      <alignment horizontal="center" vertical="center"/>
      <protection/>
    </xf>
    <xf numFmtId="0" fontId="0" fillId="0" borderId="10" xfId="55" applyBorder="1">
      <alignment/>
      <protection/>
    </xf>
    <xf numFmtId="0" fontId="26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32" xfId="55" applyNumberFormat="1" applyFont="1" applyFill="1" applyBorder="1" applyAlignment="1" applyProtection="1">
      <alignment horizontal="center" vertical="center"/>
      <protection locked="0"/>
    </xf>
    <xf numFmtId="0" fontId="13" fillId="0" borderId="33" xfId="55" applyNumberFormat="1" applyFont="1" applyFill="1" applyBorder="1" applyAlignment="1" applyProtection="1">
      <alignment horizontal="center" vertical="center"/>
      <protection locked="0"/>
    </xf>
    <xf numFmtId="0" fontId="13" fillId="0" borderId="33" xfId="55" applyNumberFormat="1" applyFont="1" applyFill="1" applyBorder="1" applyAlignment="1">
      <alignment horizontal="center" vertical="center"/>
      <protection/>
    </xf>
    <xf numFmtId="174" fontId="13" fillId="0" borderId="33" xfId="55" applyNumberFormat="1" applyFont="1" applyFill="1" applyBorder="1" applyAlignment="1" applyProtection="1">
      <alignment horizontal="center" vertical="center"/>
      <protection locked="0"/>
    </xf>
    <xf numFmtId="0" fontId="13" fillId="0" borderId="34" xfId="55" applyNumberFormat="1" applyFont="1" applyFill="1" applyBorder="1" applyAlignment="1" applyProtection="1">
      <alignment horizontal="center" vertical="center"/>
      <protection locked="0"/>
    </xf>
    <xf numFmtId="0" fontId="13" fillId="0" borderId="32" xfId="55" applyNumberFormat="1" applyFont="1" applyFill="1" applyBorder="1" applyAlignment="1">
      <alignment horizontal="center" vertical="center"/>
      <protection/>
    </xf>
    <xf numFmtId="0" fontId="13" fillId="0" borderId="12" xfId="55" applyNumberFormat="1" applyFont="1" applyFill="1" applyBorder="1" applyAlignment="1" applyProtection="1">
      <alignment horizontal="center" vertical="center"/>
      <protection locked="0"/>
    </xf>
    <xf numFmtId="0" fontId="13" fillId="0" borderId="11" xfId="55" applyNumberFormat="1" applyFont="1" applyFill="1" applyBorder="1" applyAlignment="1" applyProtection="1">
      <alignment horizontal="center" vertical="center"/>
      <protection locked="0"/>
    </xf>
    <xf numFmtId="0" fontId="13" fillId="0" borderId="35" xfId="55" applyNumberFormat="1" applyFont="1" applyFill="1" applyBorder="1" applyAlignment="1">
      <alignment horizontal="center" vertical="center"/>
      <protection/>
    </xf>
    <xf numFmtId="0" fontId="13" fillId="0" borderId="36" xfId="55" applyNumberFormat="1" applyFont="1" applyFill="1" applyBorder="1" applyAlignment="1">
      <alignment horizontal="center" vertical="center"/>
      <protection/>
    </xf>
    <xf numFmtId="0" fontId="13" fillId="0" borderId="23" xfId="55" applyNumberFormat="1" applyFont="1" applyFill="1" applyBorder="1" applyAlignment="1" applyProtection="1">
      <alignment horizontal="center" vertical="center"/>
      <protection locked="0"/>
    </xf>
    <xf numFmtId="0" fontId="13" fillId="0" borderId="24" xfId="55" applyNumberFormat="1" applyFont="1" applyFill="1" applyBorder="1" applyAlignment="1">
      <alignment horizontal="center" vertical="center"/>
      <protection/>
    </xf>
    <xf numFmtId="0" fontId="13" fillId="0" borderId="37" xfId="55" applyNumberFormat="1" applyFont="1" applyFill="1" applyBorder="1" applyAlignment="1" applyProtection="1">
      <alignment horizontal="center" vertical="center"/>
      <protection locked="0"/>
    </xf>
    <xf numFmtId="0" fontId="13" fillId="0" borderId="38" xfId="55" applyNumberFormat="1" applyFont="1" applyFill="1" applyBorder="1" applyAlignment="1">
      <alignment horizontal="center" vertical="center"/>
      <protection/>
    </xf>
    <xf numFmtId="174" fontId="13" fillId="0" borderId="38" xfId="55" applyNumberFormat="1" applyFont="1" applyFill="1" applyBorder="1" applyAlignment="1" applyProtection="1">
      <alignment horizontal="center" vertical="center"/>
      <protection locked="0"/>
    </xf>
    <xf numFmtId="174" fontId="13" fillId="0" borderId="39" xfId="55" applyNumberFormat="1" applyFont="1" applyFill="1" applyBorder="1" applyAlignment="1" applyProtection="1">
      <alignment horizontal="center" vertical="center"/>
      <protection locked="0"/>
    </xf>
    <xf numFmtId="174" fontId="13" fillId="0" borderId="34" xfId="55" applyNumberFormat="1" applyFont="1" applyFill="1" applyBorder="1" applyAlignment="1" applyProtection="1">
      <alignment horizontal="center" vertical="center"/>
      <protection locked="0"/>
    </xf>
    <xf numFmtId="0" fontId="16" fillId="0" borderId="26" xfId="55" applyNumberFormat="1" applyFont="1" applyFill="1" applyBorder="1" applyAlignment="1">
      <alignment horizontal="left" vertical="center" wrapText="1"/>
      <protection/>
    </xf>
    <xf numFmtId="0" fontId="26" fillId="0" borderId="35" xfId="55" applyNumberFormat="1" applyFont="1" applyFill="1" applyBorder="1" applyAlignment="1" applyProtection="1">
      <alignment horizontal="left" vertical="center" wrapText="1"/>
      <protection locked="0"/>
    </xf>
    <xf numFmtId="0" fontId="13" fillId="0" borderId="40" xfId="55" applyFont="1" applyFill="1" applyBorder="1" applyAlignment="1">
      <alignment horizontal="center" vertical="center"/>
      <protection/>
    </xf>
    <xf numFmtId="0" fontId="17" fillId="0" borderId="41" xfId="55" applyFont="1" applyFill="1" applyBorder="1" applyAlignment="1">
      <alignment horizontal="center" vertical="center"/>
      <protection/>
    </xf>
    <xf numFmtId="0" fontId="13" fillId="0" borderId="38" xfId="55" applyNumberFormat="1" applyFont="1" applyFill="1" applyBorder="1" applyAlignment="1" applyProtection="1">
      <alignment horizontal="center" vertical="center"/>
      <protection locked="0"/>
    </xf>
    <xf numFmtId="0" fontId="13" fillId="0" borderId="39" xfId="55" applyNumberFormat="1" applyFont="1" applyFill="1" applyBorder="1" applyAlignment="1" applyProtection="1">
      <alignment horizontal="center" vertical="center"/>
      <protection locked="0"/>
    </xf>
    <xf numFmtId="0" fontId="26" fillId="0" borderId="11" xfId="55" applyNumberFormat="1" applyFont="1" applyFill="1" applyBorder="1" applyAlignment="1" applyProtection="1">
      <alignment horizontal="left" vertical="center" wrapText="1"/>
      <protection locked="0"/>
    </xf>
    <xf numFmtId="174" fontId="13" fillId="0" borderId="11" xfId="55" applyNumberFormat="1" applyFont="1" applyFill="1" applyBorder="1" applyAlignment="1" applyProtection="1">
      <alignment horizontal="center" vertical="center"/>
      <protection locked="0"/>
    </xf>
    <xf numFmtId="174" fontId="13" fillId="0" borderId="13" xfId="55" applyNumberFormat="1" applyFont="1" applyFill="1" applyBorder="1" applyAlignment="1" applyProtection="1">
      <alignment horizontal="center" vertical="center"/>
      <protection locked="0"/>
    </xf>
    <xf numFmtId="0" fontId="17" fillId="0" borderId="13" xfId="55" applyNumberFormat="1" applyFont="1" applyFill="1" applyBorder="1" applyAlignment="1">
      <alignment horizontal="center" vertical="center" wrapText="1"/>
      <protection/>
    </xf>
    <xf numFmtId="0" fontId="17" fillId="0" borderId="16" xfId="55" applyNumberFormat="1" applyFont="1" applyFill="1" applyBorder="1" applyAlignment="1">
      <alignment horizontal="center" vertical="center" wrapText="1"/>
      <protection/>
    </xf>
    <xf numFmtId="0" fontId="13" fillId="0" borderId="26" xfId="55" applyNumberFormat="1" applyFont="1" applyFill="1" applyBorder="1" applyAlignment="1" applyProtection="1">
      <alignment horizontal="center" vertical="center"/>
      <protection locked="0"/>
    </xf>
    <xf numFmtId="177" fontId="17" fillId="0" borderId="14" xfId="55" applyNumberFormat="1" applyFont="1" applyFill="1" applyBorder="1" applyAlignment="1">
      <alignment horizontal="center" vertical="center"/>
      <protection/>
    </xf>
    <xf numFmtId="177" fontId="17" fillId="0" borderId="0" xfId="55" applyNumberFormat="1" applyFont="1" applyFill="1" applyBorder="1" applyAlignment="1">
      <alignment horizontal="center" vertical="center"/>
      <protection/>
    </xf>
    <xf numFmtId="177" fontId="13" fillId="0" borderId="0" xfId="55" applyNumberFormat="1" applyFont="1" applyFill="1" applyBorder="1" applyAlignment="1">
      <alignment horizontal="center" vertical="center"/>
      <protection/>
    </xf>
    <xf numFmtId="3" fontId="17" fillId="0" borderId="14" xfId="55" applyNumberFormat="1" applyFont="1" applyFill="1" applyBorder="1" applyAlignment="1">
      <alignment horizontal="center" vertical="center"/>
      <protection/>
    </xf>
    <xf numFmtId="0" fontId="35" fillId="0" borderId="33" xfId="55" applyNumberFormat="1" applyFont="1" applyFill="1" applyBorder="1" applyAlignment="1" applyProtection="1">
      <alignment horizontal="left" vertical="center" wrapText="1"/>
      <protection locked="0"/>
    </xf>
    <xf numFmtId="0" fontId="36" fillId="0" borderId="35" xfId="55" applyNumberFormat="1" applyFont="1" applyFill="1" applyBorder="1" applyAlignment="1" applyProtection="1">
      <alignment horizontal="left" vertical="center" wrapText="1"/>
      <protection locked="0"/>
    </xf>
    <xf numFmtId="0" fontId="17" fillId="0" borderId="25" xfId="55" applyNumberFormat="1" applyFont="1" applyFill="1" applyBorder="1" applyAlignment="1">
      <alignment horizontal="center" vertical="center"/>
      <protection/>
    </xf>
    <xf numFmtId="0" fontId="36" fillId="0" borderId="10" xfId="55" applyNumberFormat="1" applyFont="1" applyFill="1" applyBorder="1" applyAlignment="1" applyProtection="1">
      <alignment horizontal="left" vertical="center" wrapText="1"/>
      <protection locked="0"/>
    </xf>
    <xf numFmtId="0" fontId="17" fillId="0" borderId="40" xfId="55" applyFont="1" applyFill="1" applyBorder="1" applyAlignment="1">
      <alignment horizontal="center" vertical="center"/>
      <protection/>
    </xf>
    <xf numFmtId="0" fontId="13" fillId="0" borderId="42" xfId="55" applyNumberFormat="1" applyFont="1" applyFill="1" applyBorder="1" applyAlignment="1" applyProtection="1">
      <alignment horizontal="center" vertical="center"/>
      <protection locked="0"/>
    </xf>
    <xf numFmtId="174" fontId="13" fillId="0" borderId="14" xfId="55" applyNumberFormat="1" applyFont="1" applyFill="1" applyBorder="1" applyAlignment="1" applyProtection="1">
      <alignment horizontal="center" vertical="center"/>
      <protection locked="0"/>
    </xf>
    <xf numFmtId="0" fontId="13" fillId="0" borderId="43" xfId="55" applyNumberFormat="1" applyFont="1" applyFill="1" applyBorder="1" applyAlignment="1" applyProtection="1">
      <alignment horizontal="center" vertical="center"/>
      <protection locked="0"/>
    </xf>
    <xf numFmtId="174" fontId="13" fillId="0" borderId="43" xfId="55" applyNumberFormat="1" applyFont="1" applyFill="1" applyBorder="1" applyAlignment="1" applyProtection="1">
      <alignment horizontal="center" vertical="center"/>
      <protection locked="0"/>
    </xf>
    <xf numFmtId="0" fontId="13" fillId="0" borderId="41" xfId="55" applyFont="1" applyFill="1" applyBorder="1" applyAlignment="1">
      <alignment horizontal="center" vertical="center"/>
      <protection/>
    </xf>
    <xf numFmtId="0" fontId="13" fillId="0" borderId="14" xfId="55" applyNumberFormat="1" applyFont="1" applyFill="1" applyBorder="1" applyAlignment="1" applyProtection="1">
      <alignment horizontal="center" vertical="center"/>
      <protection locked="0"/>
    </xf>
    <xf numFmtId="0" fontId="17" fillId="34" borderId="12" xfId="55" applyNumberFormat="1" applyFont="1" applyFill="1" applyBorder="1" applyAlignment="1">
      <alignment horizontal="center" vertical="center"/>
      <protection/>
    </xf>
    <xf numFmtId="0" fontId="13" fillId="34" borderId="29" xfId="55" applyNumberFormat="1" applyFont="1" applyFill="1" applyBorder="1" applyAlignment="1">
      <alignment horizontal="center" vertical="center"/>
      <protection/>
    </xf>
    <xf numFmtId="0" fontId="13" fillId="34" borderId="11" xfId="55" applyNumberFormat="1" applyFont="1" applyFill="1" applyBorder="1" applyAlignment="1">
      <alignment horizontal="center" vertical="center"/>
      <protection/>
    </xf>
    <xf numFmtId="0" fontId="17" fillId="34" borderId="24" xfId="55" applyNumberFormat="1" applyFont="1" applyFill="1" applyBorder="1" applyAlignment="1">
      <alignment horizontal="center" vertical="center"/>
      <protection/>
    </xf>
    <xf numFmtId="0" fontId="25" fillId="33" borderId="0" xfId="55" applyFont="1" applyFill="1" applyBorder="1" applyAlignment="1" applyProtection="1">
      <alignment horizontal="center" vertical="center"/>
      <protection locked="0"/>
    </xf>
    <xf numFmtId="0" fontId="27" fillId="33" borderId="0" xfId="55" applyFont="1" applyFill="1" applyBorder="1" applyAlignment="1" applyProtection="1">
      <alignment horizontal="center" vertical="center" wrapText="1"/>
      <protection locked="0"/>
    </xf>
    <xf numFmtId="0" fontId="28" fillId="33" borderId="0" xfId="55" applyFont="1" applyFill="1" applyBorder="1" applyAlignment="1" applyProtection="1">
      <alignment horizontal="center" vertical="center" wrapText="1"/>
      <protection locked="0"/>
    </xf>
    <xf numFmtId="0" fontId="11" fillId="33" borderId="0" xfId="55" applyFont="1" applyFill="1" applyBorder="1" applyAlignment="1" applyProtection="1">
      <alignment horizontal="center"/>
      <protection locked="0"/>
    </xf>
    <xf numFmtId="0" fontId="28" fillId="33" borderId="44" xfId="55" applyNumberFormat="1" applyFont="1" applyFill="1" applyBorder="1" applyAlignment="1" applyProtection="1">
      <alignment horizontal="center" vertical="center" wrapText="1"/>
      <protection locked="0"/>
    </xf>
    <xf numFmtId="0" fontId="28" fillId="33" borderId="0" xfId="55" applyFont="1" applyFill="1" applyBorder="1" applyAlignment="1" applyProtection="1">
      <alignment horizontal="center" vertical="top"/>
      <protection locked="0"/>
    </xf>
    <xf numFmtId="0" fontId="32" fillId="33" borderId="44" xfId="55" applyNumberFormat="1" applyFont="1" applyFill="1" applyBorder="1" applyAlignment="1" applyProtection="1">
      <alignment horizontal="left" vertical="center" wrapText="1"/>
      <protection locked="0"/>
    </xf>
    <xf numFmtId="0" fontId="28" fillId="33" borderId="0" xfId="55" applyFont="1" applyFill="1" applyBorder="1" applyAlignment="1" applyProtection="1">
      <alignment horizontal="left" vertical="center"/>
      <protection locked="0"/>
    </xf>
    <xf numFmtId="0" fontId="32" fillId="33" borderId="44" xfId="55" applyNumberFormat="1" applyFont="1" applyFill="1" applyBorder="1" applyAlignment="1" applyProtection="1">
      <alignment horizontal="left" vertical="center"/>
      <protection locked="0"/>
    </xf>
    <xf numFmtId="0" fontId="29" fillId="33" borderId="44" xfId="5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5" applyFont="1">
      <alignment/>
      <protection/>
    </xf>
    <xf numFmtId="0" fontId="30" fillId="33" borderId="0" xfId="55" applyFont="1" applyFill="1" applyBorder="1" applyAlignment="1" applyProtection="1">
      <alignment horizontal="center" vertical="top"/>
      <protection locked="0"/>
    </xf>
    <xf numFmtId="0" fontId="31" fillId="33" borderId="0" xfId="55" applyFont="1" applyFill="1" applyBorder="1" applyAlignment="1" applyProtection="1">
      <alignment horizontal="center" vertical="center"/>
      <protection locked="0"/>
    </xf>
    <xf numFmtId="0" fontId="33" fillId="33" borderId="44" xfId="55" applyNumberFormat="1" applyFont="1" applyFill="1" applyBorder="1" applyAlignment="1" applyProtection="1">
      <alignment horizontal="left" vertical="center"/>
      <protection locked="0"/>
    </xf>
    <xf numFmtId="0" fontId="15" fillId="33" borderId="0" xfId="55" applyFont="1" applyFill="1" applyBorder="1" applyAlignment="1" applyProtection="1">
      <alignment horizontal="right" vertical="center"/>
      <protection locked="0"/>
    </xf>
    <xf numFmtId="14" fontId="32" fillId="33" borderId="44" xfId="55" applyNumberFormat="1" applyFont="1" applyFill="1" applyBorder="1" applyAlignment="1" applyProtection="1">
      <alignment horizontal="center" vertical="center"/>
      <protection locked="0"/>
    </xf>
    <xf numFmtId="0" fontId="32" fillId="33" borderId="44" xfId="55" applyNumberFormat="1" applyFont="1" applyFill="1" applyBorder="1" applyAlignment="1" applyProtection="1">
      <alignment horizontal="center" vertical="center"/>
      <protection locked="0"/>
    </xf>
    <xf numFmtId="0" fontId="30" fillId="33" borderId="0" xfId="55" applyFont="1" applyFill="1" applyBorder="1" applyAlignment="1" applyProtection="1">
      <alignment horizontal="left" vertical="top"/>
      <protection locked="0"/>
    </xf>
    <xf numFmtId="0" fontId="34" fillId="33" borderId="0" xfId="55" applyFont="1" applyFill="1" applyBorder="1" applyAlignment="1" applyProtection="1">
      <alignment horizontal="left" vertical="center"/>
      <protection locked="0"/>
    </xf>
    <xf numFmtId="0" fontId="31" fillId="33" borderId="0" xfId="55" applyFont="1" applyFill="1" applyBorder="1" applyAlignment="1" applyProtection="1">
      <alignment horizontal="left" vertical="center"/>
      <protection locked="0"/>
    </xf>
    <xf numFmtId="0" fontId="27" fillId="33" borderId="0" xfId="55" applyFont="1" applyFill="1" applyBorder="1" applyAlignment="1" applyProtection="1">
      <alignment horizontal="left"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0" fontId="0" fillId="0" borderId="10" xfId="55" applyNumberFormat="1" applyFont="1" applyBorder="1" applyAlignment="1" applyProtection="1">
      <alignment horizontal="center" vertical="center"/>
      <protection locked="0"/>
    </xf>
    <xf numFmtId="0" fontId="0" fillId="0" borderId="25" xfId="55" applyNumberFormat="1" applyFont="1" applyBorder="1" applyAlignment="1" applyProtection="1">
      <alignment horizontal="center" vertical="center" textRotation="90"/>
      <protection locked="0"/>
    </xf>
    <xf numFmtId="0" fontId="0" fillId="0" borderId="20" xfId="55" applyNumberFormat="1" applyFont="1" applyBorder="1" applyAlignment="1" applyProtection="1">
      <alignment horizontal="center" vertical="center" textRotation="90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4" fillId="33" borderId="10" xfId="55" applyNumberFormat="1" applyFont="1" applyFill="1" applyBorder="1" applyAlignment="1" applyProtection="1">
      <alignment horizontal="center" vertical="center"/>
      <protection locked="0"/>
    </xf>
    <xf numFmtId="0" fontId="6" fillId="0" borderId="10" xfId="55" applyNumberFormat="1" applyFont="1" applyFill="1" applyBorder="1" applyAlignment="1" applyProtection="1">
      <alignment horizontal="center" vertical="center"/>
      <protection locked="0"/>
    </xf>
    <xf numFmtId="0" fontId="6" fillId="0" borderId="25" xfId="55" applyNumberFormat="1" applyFont="1" applyFill="1" applyBorder="1" applyAlignment="1" applyProtection="1">
      <alignment horizontal="center" vertical="center"/>
      <protection locked="0"/>
    </xf>
    <xf numFmtId="0" fontId="6" fillId="0" borderId="20" xfId="55" applyNumberFormat="1" applyFont="1" applyFill="1" applyBorder="1" applyAlignment="1" applyProtection="1">
      <alignment horizontal="center" vertical="center"/>
      <protection locked="0"/>
    </xf>
    <xf numFmtId="0" fontId="0" fillId="0" borderId="0" xfId="55" applyFont="1" applyFill="1" applyAlignment="1" applyProtection="1">
      <alignment horizontal="center" vertical="center"/>
      <protection locked="0"/>
    </xf>
    <xf numFmtId="0" fontId="7" fillId="0" borderId="10" xfId="55" applyNumberFormat="1" applyFont="1" applyFill="1" applyBorder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left" vertical="top"/>
      <protection locked="0"/>
    </xf>
    <xf numFmtId="0" fontId="0" fillId="0" borderId="0" xfId="55" applyFont="1" applyAlignment="1" applyProtection="1">
      <alignment horizontal="left" vertical="center"/>
      <protection locked="0"/>
    </xf>
    <xf numFmtId="0" fontId="0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horizontal="left" vertical="top"/>
      <protection locked="0"/>
    </xf>
    <xf numFmtId="0" fontId="10" fillId="0" borderId="10" xfId="55" applyNumberFormat="1" applyFont="1" applyBorder="1" applyAlignment="1" applyProtection="1">
      <alignment horizontal="center" vertical="center"/>
      <protection locked="0"/>
    </xf>
    <xf numFmtId="0" fontId="10" fillId="0" borderId="10" xfId="55" applyNumberFormat="1" applyFont="1" applyBorder="1" applyAlignment="1" applyProtection="1">
      <alignment horizontal="center" vertical="center" wrapText="1"/>
      <protection locked="0"/>
    </xf>
    <xf numFmtId="0" fontId="10" fillId="0" borderId="0" xfId="55" applyFont="1">
      <alignment/>
      <protection/>
    </xf>
    <xf numFmtId="0" fontId="0" fillId="0" borderId="10" xfId="55" applyNumberFormat="1" applyFont="1" applyFill="1" applyBorder="1" applyAlignment="1" applyProtection="1">
      <alignment horizontal="center" vertical="center"/>
      <protection locked="0"/>
    </xf>
    <xf numFmtId="0" fontId="24" fillId="0" borderId="10" xfId="55" applyNumberFormat="1" applyFont="1" applyFill="1" applyBorder="1" applyAlignment="1" applyProtection="1">
      <alignment horizontal="center" vertical="center"/>
      <protection locked="0"/>
    </xf>
    <xf numFmtId="0" fontId="3" fillId="0" borderId="10" xfId="55" applyNumberFormat="1" applyFont="1" applyFill="1" applyBorder="1" applyAlignment="1" applyProtection="1">
      <alignment horizontal="center" vertical="center"/>
      <protection locked="0"/>
    </xf>
    <xf numFmtId="0" fontId="18" fillId="0" borderId="10" xfId="55" applyNumberFormat="1" applyFont="1" applyFill="1" applyBorder="1" applyAlignment="1" applyProtection="1">
      <alignment horizontal="center" vertical="center"/>
      <protection locked="0"/>
    </xf>
    <xf numFmtId="0" fontId="19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55" applyNumberFormat="1" applyFont="1" applyFill="1" applyBorder="1" applyAlignment="1" applyProtection="1">
      <alignment horizontal="center" vertical="center"/>
      <protection locked="0"/>
    </xf>
    <xf numFmtId="0" fontId="4" fillId="0" borderId="10" xfId="55" applyNumberFormat="1" applyFont="1" applyFill="1" applyBorder="1" applyAlignment="1" applyProtection="1">
      <alignment horizontal="center" vertical="center"/>
      <protection locked="0"/>
    </xf>
    <xf numFmtId="0" fontId="0" fillId="0" borderId="35" xfId="55" applyNumberFormat="1" applyFont="1" applyFill="1" applyBorder="1" applyAlignment="1" applyProtection="1">
      <alignment horizontal="center" vertical="center"/>
      <protection locked="0"/>
    </xf>
    <xf numFmtId="0" fontId="0" fillId="0" borderId="18" xfId="55" applyNumberFormat="1" applyFont="1" applyFill="1" applyBorder="1" applyAlignment="1" applyProtection="1">
      <alignment horizontal="center" vertical="center"/>
      <protection locked="0"/>
    </xf>
    <xf numFmtId="0" fontId="0" fillId="0" borderId="23" xfId="55" applyNumberFormat="1" applyFont="1" applyFill="1" applyBorder="1" applyAlignment="1" applyProtection="1">
      <alignment horizontal="center" vertical="center"/>
      <protection locked="0"/>
    </xf>
    <xf numFmtId="0" fontId="36" fillId="0" borderId="25" xfId="55" applyNumberFormat="1" applyFont="1" applyFill="1" applyBorder="1" applyAlignment="1">
      <alignment horizontal="center" vertical="center" wrapText="1"/>
      <protection/>
    </xf>
    <xf numFmtId="0" fontId="36" fillId="0" borderId="20" xfId="55" applyNumberFormat="1" applyFont="1" applyFill="1" applyBorder="1" applyAlignment="1">
      <alignment horizontal="center" vertical="center" wrapText="1"/>
      <protection/>
    </xf>
    <xf numFmtId="0" fontId="13" fillId="0" borderId="28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27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45" xfId="55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55" applyNumberFormat="1" applyFont="1" applyFill="1" applyBorder="1" applyAlignment="1" applyProtection="1">
      <alignment horizontal="center" vertical="center"/>
      <protection locked="0"/>
    </xf>
    <xf numFmtId="0" fontId="17" fillId="0" borderId="15" xfId="55" applyNumberFormat="1" applyFont="1" applyFill="1" applyBorder="1" applyAlignment="1">
      <alignment horizontal="center" vertical="center" wrapText="1"/>
      <protection/>
    </xf>
    <xf numFmtId="0" fontId="13" fillId="0" borderId="10" xfId="55" applyNumberFormat="1" applyFont="1" applyFill="1" applyBorder="1" applyAlignment="1" applyProtection="1">
      <alignment horizontal="center" vertical="center"/>
      <protection locked="0"/>
    </xf>
    <xf numFmtId="0" fontId="13" fillId="0" borderId="15" xfId="55" applyNumberFormat="1" applyFont="1" applyFill="1" applyBorder="1" applyAlignment="1">
      <alignment horizontal="center" vertical="center" wrapText="1"/>
      <protection/>
    </xf>
    <xf numFmtId="0" fontId="22" fillId="33" borderId="35" xfId="55" applyFont="1" applyFill="1" applyBorder="1" applyAlignment="1" applyProtection="1">
      <alignment horizontal="center" vertical="center"/>
      <protection locked="0"/>
    </xf>
    <xf numFmtId="0" fontId="22" fillId="33" borderId="18" xfId="55" applyFont="1" applyFill="1" applyBorder="1" applyAlignment="1" applyProtection="1">
      <alignment horizontal="center" vertical="center"/>
      <protection locked="0"/>
    </xf>
    <xf numFmtId="14" fontId="22" fillId="33" borderId="35" xfId="55" applyNumberFormat="1" applyFont="1" applyFill="1" applyBorder="1" applyAlignment="1" applyProtection="1">
      <alignment horizontal="center" vertical="center"/>
      <protection locked="0"/>
    </xf>
    <xf numFmtId="0" fontId="22" fillId="33" borderId="18" xfId="55" applyNumberFormat="1" applyFont="1" applyFill="1" applyBorder="1" applyAlignment="1" applyProtection="1">
      <alignment horizontal="center" vertical="center"/>
      <protection locked="0"/>
    </xf>
    <xf numFmtId="0" fontId="22" fillId="33" borderId="35" xfId="55" applyNumberFormat="1" applyFont="1" applyFill="1" applyBorder="1" applyAlignment="1" applyProtection="1">
      <alignment horizontal="center" vertical="center"/>
      <protection locked="0"/>
    </xf>
    <xf numFmtId="0" fontId="22" fillId="33" borderId="23" xfId="55" applyNumberFormat="1" applyFont="1" applyFill="1" applyBorder="1" applyAlignment="1" applyProtection="1">
      <alignment horizontal="center" vertical="center"/>
      <protection locked="0"/>
    </xf>
    <xf numFmtId="0" fontId="22" fillId="33" borderId="23" xfId="55" applyFont="1" applyFill="1" applyBorder="1" applyAlignment="1" applyProtection="1">
      <alignment horizontal="center" vertical="center"/>
      <protection locked="0"/>
    </xf>
    <xf numFmtId="0" fontId="22" fillId="33" borderId="10" xfId="55" applyFont="1" applyFill="1" applyBorder="1" applyAlignment="1" applyProtection="1">
      <alignment horizontal="center" vertical="center"/>
      <protection locked="0"/>
    </xf>
    <xf numFmtId="0" fontId="22" fillId="33" borderId="10" xfId="55" applyFont="1" applyFill="1" applyBorder="1" applyAlignment="1" applyProtection="1">
      <alignment horizontal="center" vertical="center" textRotation="90" wrapText="1"/>
      <protection locked="0"/>
    </xf>
    <xf numFmtId="0" fontId="17" fillId="33" borderId="10" xfId="55" applyFont="1" applyFill="1" applyBorder="1" applyAlignment="1" applyProtection="1">
      <alignment horizontal="center" vertical="center" wrapText="1"/>
      <protection locked="0"/>
    </xf>
    <xf numFmtId="0" fontId="13" fillId="33" borderId="10" xfId="55" applyFont="1" applyFill="1" applyBorder="1" applyAlignment="1" applyProtection="1">
      <alignment horizontal="left" vertical="center" wrapText="1"/>
      <protection locked="0"/>
    </xf>
    <xf numFmtId="0" fontId="13" fillId="33" borderId="10" xfId="55" applyFont="1" applyFill="1" applyBorder="1" applyAlignment="1" applyProtection="1">
      <alignment horizontal="center" vertical="center" wrapText="1"/>
      <protection locked="0"/>
    </xf>
    <xf numFmtId="0" fontId="13" fillId="33" borderId="10" xfId="55" applyFont="1" applyFill="1" applyBorder="1" applyAlignment="1" applyProtection="1">
      <alignment horizontal="center" vertical="center"/>
      <protection locked="0"/>
    </xf>
    <xf numFmtId="0" fontId="23" fillId="33" borderId="25" xfId="55" applyFont="1" applyFill="1" applyBorder="1" applyAlignment="1" applyProtection="1">
      <alignment horizontal="center" vertical="center" textRotation="90" wrapText="1"/>
      <protection locked="0"/>
    </xf>
    <xf numFmtId="0" fontId="23" fillId="33" borderId="33" xfId="55" applyFont="1" applyFill="1" applyBorder="1" applyAlignment="1" applyProtection="1">
      <alignment horizontal="center" vertical="center" textRotation="90" wrapText="1"/>
      <protection locked="0"/>
    </xf>
    <xf numFmtId="0" fontId="23" fillId="33" borderId="20" xfId="55" applyFont="1" applyFill="1" applyBorder="1" applyAlignment="1" applyProtection="1">
      <alignment horizontal="center" vertical="center" textRotation="90" wrapText="1"/>
      <protection locked="0"/>
    </xf>
    <xf numFmtId="0" fontId="22" fillId="33" borderId="10" xfId="55" applyFont="1" applyFill="1" applyBorder="1" applyAlignment="1" applyProtection="1">
      <alignment horizontal="center" vertical="center" wrapText="1"/>
      <protection locked="0"/>
    </xf>
    <xf numFmtId="0" fontId="22" fillId="33" borderId="25" xfId="55" applyFont="1" applyFill="1" applyBorder="1" applyAlignment="1" applyProtection="1">
      <alignment horizontal="center" vertical="center" textRotation="90" wrapText="1"/>
      <protection locked="0"/>
    </xf>
    <xf numFmtId="0" fontId="22" fillId="33" borderId="20" xfId="55" applyFont="1" applyFill="1" applyBorder="1" applyAlignment="1" applyProtection="1">
      <alignment horizontal="center" vertical="center" textRotation="90" wrapText="1"/>
      <protection locked="0"/>
    </xf>
    <xf numFmtId="0" fontId="22" fillId="33" borderId="35" xfId="55" applyFont="1" applyFill="1" applyBorder="1" applyAlignment="1" applyProtection="1">
      <alignment horizontal="center" vertical="center" wrapText="1"/>
      <protection locked="0"/>
    </xf>
    <xf numFmtId="0" fontId="22" fillId="33" borderId="18" xfId="55" applyFont="1" applyFill="1" applyBorder="1" applyAlignment="1" applyProtection="1">
      <alignment horizontal="center" vertical="center" wrapText="1"/>
      <protection locked="0"/>
    </xf>
    <xf numFmtId="0" fontId="22" fillId="33" borderId="23" xfId="55" applyFont="1" applyFill="1" applyBorder="1" applyAlignment="1" applyProtection="1">
      <alignment horizontal="center" vertical="center" wrapText="1"/>
      <protection locked="0"/>
    </xf>
    <xf numFmtId="0" fontId="22" fillId="33" borderId="10" xfId="55" applyFont="1" applyFill="1" applyBorder="1" applyAlignment="1" applyProtection="1">
      <alignment horizontal="center" vertical="center" textRotation="90"/>
      <protection locked="0"/>
    </xf>
    <xf numFmtId="0" fontId="17" fillId="0" borderId="11" xfId="55" applyNumberFormat="1" applyFont="1" applyFill="1" applyBorder="1" applyAlignment="1">
      <alignment horizontal="right" vertical="center"/>
      <protection/>
    </xf>
    <xf numFmtId="0" fontId="17" fillId="0" borderId="11" xfId="55" applyNumberFormat="1" applyFont="1" applyFill="1" applyBorder="1" applyAlignment="1">
      <alignment horizontal="center" vertical="center"/>
      <protection/>
    </xf>
    <xf numFmtId="0" fontId="17" fillId="0" borderId="13" xfId="55" applyNumberFormat="1" applyFont="1" applyFill="1" applyBorder="1" applyAlignment="1">
      <alignment horizontal="center" vertical="center" wrapText="1"/>
      <protection/>
    </xf>
    <xf numFmtId="0" fontId="17" fillId="0" borderId="12" xfId="55" applyNumberFormat="1" applyFont="1" applyFill="1" applyBorder="1" applyAlignment="1">
      <alignment horizontal="center" vertical="center" wrapText="1"/>
      <protection/>
    </xf>
    <xf numFmtId="0" fontId="17" fillId="0" borderId="10" xfId="55" applyNumberFormat="1" applyFont="1" applyFill="1" applyBorder="1" applyAlignment="1">
      <alignment horizontal="right" vertical="center"/>
      <protection/>
    </xf>
    <xf numFmtId="0" fontId="17" fillId="0" borderId="10" xfId="55" applyNumberFormat="1" applyFont="1" applyFill="1" applyBorder="1" applyAlignment="1">
      <alignment horizontal="center" vertical="center"/>
      <protection/>
    </xf>
    <xf numFmtId="0" fontId="17" fillId="0" borderId="16" xfId="55" applyNumberFormat="1" applyFont="1" applyFill="1" applyBorder="1" applyAlignment="1">
      <alignment horizontal="center" vertical="center" wrapText="1"/>
      <protection/>
    </xf>
    <xf numFmtId="0" fontId="17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55" applyNumberFormat="1" applyFont="1" applyFill="1" applyBorder="1" applyAlignment="1">
      <alignment horizontal="left" vertical="center" wrapText="1"/>
      <protection/>
    </xf>
    <xf numFmtId="0" fontId="1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13" fillId="0" borderId="46" xfId="55" applyNumberFormat="1" applyFont="1" applyFill="1" applyBorder="1" applyAlignment="1">
      <alignment horizontal="center" vertical="center"/>
      <protection/>
    </xf>
    <xf numFmtId="0" fontId="15" fillId="0" borderId="10" xfId="55" applyNumberFormat="1" applyFont="1" applyFill="1" applyBorder="1" applyAlignment="1">
      <alignment horizontal="left" vertical="center" wrapText="1"/>
      <protection/>
    </xf>
    <xf numFmtId="0" fontId="13" fillId="0" borderId="10" xfId="55" applyNumberFormat="1" applyFont="1" applyFill="1" applyBorder="1" applyAlignment="1">
      <alignment horizontal="center" vertical="center"/>
      <protection/>
    </xf>
    <xf numFmtId="0" fontId="13" fillId="0" borderId="10" xfId="55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8</xdr:col>
      <xdr:colOff>114300</xdr:colOff>
      <xdr:row>10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8192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28"/>
  <sheetViews>
    <sheetView showGridLines="0" zoomScalePageLayoutView="0" workbookViewId="0" topLeftCell="A16">
      <selection activeCell="J18" sqref="J18:W18"/>
    </sheetView>
  </sheetViews>
  <sheetFormatPr defaultColWidth="14.66015625" defaultRowHeight="13.5" customHeight="1"/>
  <cols>
    <col min="1" max="1" width="6.5" style="2" customWidth="1"/>
    <col min="2" max="48" width="3.33203125" style="2" customWidth="1"/>
    <col min="49" max="16384" width="14.66015625" style="2" customWidth="1"/>
  </cols>
  <sheetData>
    <row r="1" spans="1:48" ht="33.75" customHeight="1">
      <c r="A1" s="152" t="s">
        <v>259</v>
      </c>
      <c r="B1" s="152"/>
      <c r="C1" s="152"/>
      <c r="D1" s="152"/>
      <c r="E1" s="152"/>
      <c r="F1" s="152"/>
      <c r="G1" s="152"/>
      <c r="H1" s="152"/>
      <c r="I1" s="152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4"/>
    </row>
    <row r="2" spans="1:48" ht="15" customHeight="1">
      <c r="A2" s="153" t="s">
        <v>326</v>
      </c>
      <c r="B2" s="153"/>
      <c r="C2" s="153"/>
      <c r="D2" s="153"/>
      <c r="E2" s="153"/>
      <c r="F2" s="153"/>
      <c r="G2" s="153"/>
      <c r="H2" s="153"/>
      <c r="I2" s="15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4"/>
    </row>
    <row r="3" spans="1:48" ht="15" customHeight="1">
      <c r="A3" s="153"/>
      <c r="B3" s="153"/>
      <c r="C3" s="153"/>
      <c r="D3" s="153"/>
      <c r="E3" s="153"/>
      <c r="F3" s="153"/>
      <c r="G3" s="153"/>
      <c r="H3" s="153"/>
      <c r="I3" s="15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4"/>
    </row>
    <row r="4" spans="1:48" ht="15" customHeight="1">
      <c r="A4" s="154" t="s">
        <v>327</v>
      </c>
      <c r="B4" s="154"/>
      <c r="C4" s="154"/>
      <c r="D4" s="154"/>
      <c r="E4" s="154"/>
      <c r="F4" s="154"/>
      <c r="G4" s="154"/>
      <c r="H4" s="154"/>
      <c r="I4" s="154"/>
      <c r="J4" s="155" t="s">
        <v>260</v>
      </c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</row>
    <row r="5" spans="1:48" ht="15" customHeight="1">
      <c r="A5" s="154"/>
      <c r="B5" s="154"/>
      <c r="C5" s="154"/>
      <c r="D5" s="154"/>
      <c r="E5" s="154"/>
      <c r="F5" s="154"/>
      <c r="G5" s="154"/>
      <c r="H5" s="154"/>
      <c r="I5" s="154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</row>
    <row r="6" spans="1:48" ht="11.25" customHeight="1">
      <c r="A6" s="156"/>
      <c r="B6" s="156"/>
      <c r="C6" s="156"/>
      <c r="D6" s="156"/>
      <c r="E6" s="156"/>
      <c r="F6" s="156"/>
      <c r="G6" s="156"/>
      <c r="H6" s="156"/>
      <c r="I6" s="156"/>
      <c r="J6" s="157" t="s">
        <v>261</v>
      </c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</row>
    <row r="7" spans="1:48" ht="11.25" customHeight="1">
      <c r="A7" s="156"/>
      <c r="B7" s="156"/>
      <c r="C7" s="156"/>
      <c r="D7" s="156"/>
      <c r="E7" s="156"/>
      <c r="F7" s="156"/>
      <c r="G7" s="156"/>
      <c r="H7" s="156"/>
      <c r="I7" s="156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</row>
    <row r="8" spans="1:48" ht="12" customHeight="1">
      <c r="A8" s="154"/>
      <c r="B8" s="154"/>
      <c r="C8" s="154"/>
      <c r="D8" s="154"/>
      <c r="E8" s="154"/>
      <c r="F8" s="154"/>
      <c r="G8" s="154"/>
      <c r="H8" s="154"/>
      <c r="I8" s="154"/>
      <c r="J8" s="161" t="s">
        <v>262</v>
      </c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</row>
    <row r="9" spans="1:48" ht="12" customHeight="1">
      <c r="A9" s="83"/>
      <c r="B9" s="83"/>
      <c r="C9" s="83"/>
      <c r="D9" s="83"/>
      <c r="E9" s="83"/>
      <c r="F9" s="83"/>
      <c r="G9" s="83"/>
      <c r="H9" s="83"/>
      <c r="I9" s="83"/>
      <c r="J9" s="161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</row>
    <row r="10" spans="1:48" ht="12" customHeight="1">
      <c r="A10" s="83"/>
      <c r="B10" s="83"/>
      <c r="C10" s="83"/>
      <c r="D10" s="83"/>
      <c r="E10" s="83"/>
      <c r="F10" s="83"/>
      <c r="G10" s="83"/>
      <c r="H10" s="83"/>
      <c r="I10" s="83"/>
      <c r="J10" s="161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</row>
    <row r="11" spans="1:48" ht="15.75" customHeight="1">
      <c r="A11" s="83"/>
      <c r="B11" s="83"/>
      <c r="C11" s="83"/>
      <c r="D11" s="83"/>
      <c r="E11" s="83"/>
      <c r="F11" s="83"/>
      <c r="G11" s="83"/>
      <c r="H11" s="83"/>
      <c r="I11" s="83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</row>
    <row r="12" spans="1:48" ht="13.5" customHeight="1">
      <c r="A12" s="83"/>
      <c r="B12" s="83"/>
      <c r="C12" s="83"/>
      <c r="D12" s="83"/>
      <c r="E12" s="83"/>
      <c r="F12" s="83"/>
      <c r="G12" s="83"/>
      <c r="H12" s="83"/>
      <c r="I12" s="83"/>
      <c r="J12" s="163" t="s">
        <v>263</v>
      </c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</row>
    <row r="13" spans="1:48" ht="13.5" customHeight="1">
      <c r="A13" s="83"/>
      <c r="B13" s="83"/>
      <c r="C13" s="83"/>
      <c r="D13" s="83"/>
      <c r="E13" s="83"/>
      <c r="F13" s="83"/>
      <c r="G13" s="83"/>
      <c r="H13" s="83"/>
      <c r="I13" s="8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</row>
    <row r="14" spans="1:48" ht="9.75" customHeight="1">
      <c r="A14" s="83"/>
      <c r="B14" s="83"/>
      <c r="C14" s="83"/>
      <c r="D14" s="83"/>
      <c r="E14" s="83"/>
      <c r="F14" s="83"/>
      <c r="G14" s="83"/>
      <c r="H14" s="83"/>
      <c r="I14" s="83"/>
      <c r="J14" s="164" t="s">
        <v>264</v>
      </c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</row>
    <row r="15" spans="1:48" ht="8.25" customHeight="1">
      <c r="A15" s="83"/>
      <c r="B15" s="83"/>
      <c r="C15" s="83"/>
      <c r="D15" s="83"/>
      <c r="E15" s="83"/>
      <c r="F15" s="83"/>
      <c r="G15" s="83"/>
      <c r="H15" s="83"/>
      <c r="I15" s="83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</row>
    <row r="16" spans="1:48" ht="18" customHeight="1">
      <c r="A16" s="83"/>
      <c r="B16" s="83"/>
      <c r="C16" s="83"/>
      <c r="D16" s="83"/>
      <c r="E16" s="83"/>
      <c r="F16" s="83"/>
      <c r="G16" s="83"/>
      <c r="H16" s="83"/>
      <c r="I16" s="83"/>
      <c r="J16" s="165" t="s">
        <v>265</v>
      </c>
      <c r="K16" s="165"/>
      <c r="L16" s="165"/>
      <c r="M16" s="165"/>
      <c r="N16" s="165"/>
      <c r="O16" s="83"/>
      <c r="P16" s="165" t="s">
        <v>266</v>
      </c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</row>
    <row r="17" spans="1:48" ht="18.75" customHeight="1">
      <c r="A17" s="83"/>
      <c r="B17" s="83"/>
      <c r="C17" s="83"/>
      <c r="D17" s="83"/>
      <c r="E17" s="83"/>
      <c r="F17" s="83"/>
      <c r="G17" s="83"/>
      <c r="H17" s="83"/>
      <c r="I17" s="83"/>
      <c r="J17" s="169" t="s">
        <v>267</v>
      </c>
      <c r="K17" s="169"/>
      <c r="L17" s="169"/>
      <c r="M17" s="169"/>
      <c r="N17" s="169"/>
      <c r="O17" s="169"/>
      <c r="P17" s="169" t="s">
        <v>268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</row>
    <row r="18" spans="1:48" ht="18" customHeight="1">
      <c r="A18" s="83"/>
      <c r="B18" s="83"/>
      <c r="C18" s="83"/>
      <c r="D18" s="83"/>
      <c r="E18" s="83"/>
      <c r="F18" s="83"/>
      <c r="G18" s="83"/>
      <c r="H18" s="83"/>
      <c r="I18" s="83"/>
      <c r="J18" s="159" t="s">
        <v>269</v>
      </c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87"/>
      <c r="Y18" s="88"/>
      <c r="Z18" s="159" t="s">
        <v>270</v>
      </c>
      <c r="AA18" s="159"/>
      <c r="AB18" s="159"/>
      <c r="AC18" s="159"/>
      <c r="AD18" s="160" t="s">
        <v>271</v>
      </c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</row>
    <row r="19" spans="1:48" ht="19.5" customHeight="1">
      <c r="A19" s="83"/>
      <c r="B19" s="83"/>
      <c r="C19" s="83"/>
      <c r="D19" s="83"/>
      <c r="E19" s="83"/>
      <c r="F19" s="83"/>
      <c r="G19" s="83"/>
      <c r="H19" s="83"/>
      <c r="I19" s="83"/>
      <c r="J19" s="170" t="s">
        <v>272</v>
      </c>
      <c r="K19" s="170"/>
      <c r="L19" s="170"/>
      <c r="M19" s="170"/>
      <c r="N19" s="170"/>
      <c r="O19" s="170"/>
      <c r="P19" s="158" t="s">
        <v>314</v>
      </c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</row>
    <row r="20" spans="1:48" ht="18.75" customHeight="1">
      <c r="A20" s="83"/>
      <c r="B20" s="83"/>
      <c r="C20" s="83"/>
      <c r="D20" s="83"/>
      <c r="E20" s="83"/>
      <c r="F20" s="83"/>
      <c r="G20" s="83"/>
      <c r="H20" s="83"/>
      <c r="I20" s="83"/>
      <c r="J20" s="159" t="s">
        <v>273</v>
      </c>
      <c r="K20" s="159"/>
      <c r="L20" s="159"/>
      <c r="M20" s="159"/>
      <c r="N20" s="159"/>
      <c r="O20" s="159"/>
      <c r="P20" s="160" t="s">
        <v>320</v>
      </c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</row>
    <row r="21" spans="1:48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5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5"/>
      <c r="Z21" s="85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5"/>
      <c r="AS21" s="83"/>
      <c r="AT21" s="83"/>
      <c r="AU21" s="83"/>
      <c r="AV21" s="84"/>
    </row>
    <row r="22" spans="1:48" ht="16.5" customHeight="1">
      <c r="A22" s="83"/>
      <c r="B22" s="83"/>
      <c r="C22" s="83"/>
      <c r="D22" s="83"/>
      <c r="E22" s="83"/>
      <c r="F22" s="83"/>
      <c r="G22" s="83"/>
      <c r="H22" s="83"/>
      <c r="I22" s="83"/>
      <c r="J22" s="159" t="s">
        <v>274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83"/>
      <c r="W22" s="160" t="s">
        <v>311</v>
      </c>
      <c r="X22" s="160"/>
      <c r="Y22" s="160"/>
      <c r="Z22" s="160"/>
      <c r="AA22" s="160"/>
      <c r="AB22" s="83"/>
      <c r="AC22" s="83"/>
      <c r="AD22" s="171" t="s">
        <v>275</v>
      </c>
      <c r="AE22" s="171"/>
      <c r="AF22" s="171"/>
      <c r="AG22" s="171"/>
      <c r="AH22" s="171"/>
      <c r="AI22" s="171"/>
      <c r="AJ22" s="171"/>
      <c r="AK22" s="171"/>
      <c r="AL22" s="171"/>
      <c r="AM22" s="171"/>
      <c r="AN22" s="165">
        <v>2021</v>
      </c>
      <c r="AO22" s="165"/>
      <c r="AP22" s="165"/>
      <c r="AQ22" s="165"/>
      <c r="AR22" s="85"/>
      <c r="AS22" s="83"/>
      <c r="AT22" s="83"/>
      <c r="AU22" s="83"/>
      <c r="AV22" s="84"/>
    </row>
    <row r="23" spans="1:48" ht="11.25" customHeight="1">
      <c r="A23" s="83"/>
      <c r="B23" s="83"/>
      <c r="C23" s="83"/>
      <c r="D23" s="83"/>
      <c r="E23" s="83"/>
      <c r="F23" s="83"/>
      <c r="G23" s="83"/>
      <c r="H23" s="166"/>
      <c r="I23" s="166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4"/>
    </row>
    <row r="24" spans="1:48" ht="17.25" customHeight="1">
      <c r="A24" s="83"/>
      <c r="B24" s="83"/>
      <c r="C24" s="83"/>
      <c r="D24" s="83"/>
      <c r="E24" s="83"/>
      <c r="F24" s="83"/>
      <c r="G24" s="83"/>
      <c r="H24" s="166"/>
      <c r="I24" s="166"/>
      <c r="J24" s="172" t="s">
        <v>276</v>
      </c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58" t="s">
        <v>342</v>
      </c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</row>
    <row r="25" spans="1:48" ht="15.7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69" t="s">
        <v>277</v>
      </c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</row>
    <row r="26" spans="1:48" ht="7.5" customHeight="1">
      <c r="A26" s="83"/>
      <c r="B26" s="83"/>
      <c r="C26" s="83"/>
      <c r="D26" s="83"/>
      <c r="E26" s="83"/>
      <c r="F26" s="83"/>
      <c r="G26" s="83"/>
      <c r="H26" s="83"/>
      <c r="I26" s="83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</row>
    <row r="27" spans="1:48" ht="18.75" customHeight="1">
      <c r="A27" s="83"/>
      <c r="B27" s="83"/>
      <c r="C27" s="83"/>
      <c r="D27" s="83"/>
      <c r="E27" s="83"/>
      <c r="F27" s="83"/>
      <c r="G27" s="83"/>
      <c r="H27" s="83"/>
      <c r="I27" s="86"/>
      <c r="J27" s="171" t="s">
        <v>278</v>
      </c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66" t="s">
        <v>279</v>
      </c>
      <c r="V27" s="166"/>
      <c r="W27" s="167">
        <v>43110</v>
      </c>
      <c r="X27" s="168"/>
      <c r="Y27" s="168"/>
      <c r="Z27" s="168"/>
      <c r="AA27" s="168"/>
      <c r="AB27" s="166" t="s">
        <v>280</v>
      </c>
      <c r="AC27" s="166"/>
      <c r="AD27" s="168">
        <v>2</v>
      </c>
      <c r="AE27" s="168"/>
      <c r="AF27" s="168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4"/>
    </row>
    <row r="28" spans="1:48" ht="16.5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4"/>
    </row>
  </sheetData>
  <sheetProtection/>
  <mergeCells count="35">
    <mergeCell ref="J22:U22"/>
    <mergeCell ref="W22:AA22"/>
    <mergeCell ref="AD22:AM22"/>
    <mergeCell ref="AD27:AF27"/>
    <mergeCell ref="H23:I24"/>
    <mergeCell ref="J24:AC24"/>
    <mergeCell ref="AD24:AV24"/>
    <mergeCell ref="AD25:AV26"/>
    <mergeCell ref="J26:AC26"/>
    <mergeCell ref="J27:T27"/>
    <mergeCell ref="U27:V27"/>
    <mergeCell ref="W27:AA27"/>
    <mergeCell ref="AB27:AC27"/>
    <mergeCell ref="AN22:AQ22"/>
    <mergeCell ref="J17:O17"/>
    <mergeCell ref="P17:AV17"/>
    <mergeCell ref="J18:W18"/>
    <mergeCell ref="Z18:AC18"/>
    <mergeCell ref="AD18:AV18"/>
    <mergeCell ref="J19:O19"/>
    <mergeCell ref="P19:AV19"/>
    <mergeCell ref="J20:O20"/>
    <mergeCell ref="P20:AA20"/>
    <mergeCell ref="A8:I8"/>
    <mergeCell ref="J8:AV11"/>
    <mergeCell ref="J12:AV13"/>
    <mergeCell ref="J14:AV15"/>
    <mergeCell ref="J16:N16"/>
    <mergeCell ref="P16:AV16"/>
    <mergeCell ref="A1:I1"/>
    <mergeCell ref="A2:I3"/>
    <mergeCell ref="A4:I5"/>
    <mergeCell ref="J4:AV5"/>
    <mergeCell ref="A6:I7"/>
    <mergeCell ref="J6:AV7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36"/>
  <sheetViews>
    <sheetView showGridLines="0" zoomScalePageLayoutView="0" workbookViewId="0" topLeftCell="A1">
      <selection activeCell="BA35" sqref="BA35:BC35"/>
    </sheetView>
  </sheetViews>
  <sheetFormatPr defaultColWidth="14.66015625" defaultRowHeight="13.5" customHeight="1"/>
  <cols>
    <col min="1" max="1" width="5.66015625" style="2" customWidth="1"/>
    <col min="2" max="2" width="3" style="2" customWidth="1"/>
    <col min="3" max="3" width="2.5" style="2" customWidth="1"/>
    <col min="4" max="4" width="2.66015625" style="2" customWidth="1"/>
    <col min="5" max="7" width="3.33203125" style="2" customWidth="1"/>
    <col min="8" max="9" width="2.5" style="2" customWidth="1"/>
    <col min="10" max="10" width="2.33203125" style="2" customWidth="1"/>
    <col min="11" max="11" width="2.83203125" style="2" customWidth="1"/>
    <col min="12" max="13" width="3.33203125" style="2" customWidth="1"/>
    <col min="14" max="14" width="2.33203125" style="2" customWidth="1"/>
    <col min="15" max="15" width="2.66015625" style="2" customWidth="1"/>
    <col min="16" max="16" width="2.33203125" style="2" customWidth="1"/>
    <col min="17" max="19" width="3.33203125" style="2" customWidth="1"/>
    <col min="20" max="20" width="2.66015625" style="2" customWidth="1"/>
    <col min="21" max="21" width="2.5" style="2" customWidth="1"/>
    <col min="22" max="23" width="2.66015625" style="2" customWidth="1"/>
    <col min="24" max="24" width="2.33203125" style="2" customWidth="1"/>
    <col min="25" max="26" width="2.66015625" style="2" customWidth="1"/>
    <col min="27" max="27" width="2.83203125" style="2" customWidth="1"/>
    <col min="28" max="28" width="2.66015625" style="2" customWidth="1"/>
    <col min="29" max="29" width="2.16015625" style="2" customWidth="1"/>
    <col min="30" max="30" width="3.33203125" style="2" customWidth="1"/>
    <col min="31" max="31" width="2.83203125" style="2" customWidth="1"/>
    <col min="32" max="32" width="3.33203125" style="2" customWidth="1"/>
    <col min="33" max="33" width="3" style="2" customWidth="1"/>
    <col min="34" max="35" width="3.33203125" style="2" customWidth="1"/>
    <col min="36" max="37" width="2.83203125" style="2" customWidth="1"/>
    <col min="38" max="38" width="3.16015625" style="2" customWidth="1"/>
    <col min="39" max="39" width="3" style="2" customWidth="1"/>
    <col min="40" max="44" width="3.33203125" style="2" customWidth="1"/>
    <col min="45" max="45" width="3" style="2" customWidth="1"/>
    <col min="46" max="46" width="2.83203125" style="2" customWidth="1"/>
    <col min="47" max="47" width="2.66015625" style="2" customWidth="1"/>
    <col min="48" max="48" width="2.5" style="2" customWidth="1"/>
    <col min="49" max="49" width="3" style="2" customWidth="1"/>
    <col min="50" max="50" width="2.5" style="2" customWidth="1"/>
    <col min="51" max="53" width="3.33203125" style="2" customWidth="1"/>
    <col min="54" max="54" width="2" style="2" customWidth="1"/>
    <col min="55" max="55" width="3.33203125" style="2" customWidth="1"/>
    <col min="56" max="57" width="2.5" style="2" customWidth="1"/>
    <col min="58" max="58" width="1.0078125" style="2" customWidth="1"/>
    <col min="59" max="59" width="3" style="2" customWidth="1"/>
    <col min="60" max="60" width="1.83203125" style="2" customWidth="1"/>
    <col min="61" max="61" width="3.16015625" style="2" customWidth="1"/>
    <col min="62" max="62" width="10.5" style="2" customWidth="1"/>
    <col min="63" max="16384" width="14.66015625" style="2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7" ht="19.5" customHeight="1">
      <c r="A2" s="173" t="s">
        <v>182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</row>
    <row r="3" spans="1:53" ht="11.25" customHeight="1">
      <c r="A3" s="174" t="s">
        <v>183</v>
      </c>
      <c r="B3" s="174" t="s">
        <v>184</v>
      </c>
      <c r="C3" s="174"/>
      <c r="D3" s="174"/>
      <c r="E3" s="174"/>
      <c r="F3" s="175" t="s">
        <v>185</v>
      </c>
      <c r="G3" s="174" t="s">
        <v>186</v>
      </c>
      <c r="H3" s="174"/>
      <c r="I3" s="174"/>
      <c r="J3" s="175" t="s">
        <v>187</v>
      </c>
      <c r="K3" s="174" t="s">
        <v>188</v>
      </c>
      <c r="L3" s="174"/>
      <c r="M3" s="174"/>
      <c r="N3" s="3"/>
      <c r="O3" s="174" t="s">
        <v>189</v>
      </c>
      <c r="P3" s="174"/>
      <c r="Q3" s="174"/>
      <c r="R3" s="174"/>
      <c r="S3" s="175" t="s">
        <v>190</v>
      </c>
      <c r="T3" s="174" t="s">
        <v>191</v>
      </c>
      <c r="U3" s="174"/>
      <c r="V3" s="174"/>
      <c r="W3" s="175" t="s">
        <v>192</v>
      </c>
      <c r="X3" s="174" t="s">
        <v>193</v>
      </c>
      <c r="Y3" s="174"/>
      <c r="Z3" s="174"/>
      <c r="AA3" s="175" t="s">
        <v>194</v>
      </c>
      <c r="AB3" s="174" t="s">
        <v>195</v>
      </c>
      <c r="AC3" s="174"/>
      <c r="AD3" s="174"/>
      <c r="AE3" s="174"/>
      <c r="AF3" s="175" t="s">
        <v>196</v>
      </c>
      <c r="AG3" s="174" t="s">
        <v>197</v>
      </c>
      <c r="AH3" s="174"/>
      <c r="AI3" s="174"/>
      <c r="AJ3" s="175" t="s">
        <v>198</v>
      </c>
      <c r="AK3" s="174" t="s">
        <v>199</v>
      </c>
      <c r="AL3" s="174"/>
      <c r="AM3" s="174"/>
      <c r="AN3" s="174"/>
      <c r="AO3" s="174" t="s">
        <v>200</v>
      </c>
      <c r="AP3" s="174"/>
      <c r="AQ3" s="174"/>
      <c r="AR3" s="174"/>
      <c r="AS3" s="175" t="s">
        <v>201</v>
      </c>
      <c r="AT3" s="174" t="s">
        <v>202</v>
      </c>
      <c r="AU3" s="174"/>
      <c r="AV3" s="174"/>
      <c r="AW3" s="175" t="s">
        <v>203</v>
      </c>
      <c r="AX3" s="174" t="s">
        <v>204</v>
      </c>
      <c r="AY3" s="174"/>
      <c r="AZ3" s="174"/>
      <c r="BA3" s="174"/>
    </row>
    <row r="4" spans="1:53" ht="60.75" customHeight="1">
      <c r="A4" s="174"/>
      <c r="B4" s="10" t="s">
        <v>205</v>
      </c>
      <c r="C4" s="10" t="s">
        <v>206</v>
      </c>
      <c r="D4" s="10" t="s">
        <v>207</v>
      </c>
      <c r="E4" s="10" t="s">
        <v>208</v>
      </c>
      <c r="F4" s="176"/>
      <c r="G4" s="10" t="s">
        <v>209</v>
      </c>
      <c r="H4" s="10" t="s">
        <v>210</v>
      </c>
      <c r="I4" s="10" t="s">
        <v>211</v>
      </c>
      <c r="J4" s="176"/>
      <c r="K4" s="10" t="s">
        <v>212</v>
      </c>
      <c r="L4" s="10" t="s">
        <v>213</v>
      </c>
      <c r="M4" s="10" t="s">
        <v>214</v>
      </c>
      <c r="N4" s="10" t="s">
        <v>215</v>
      </c>
      <c r="O4" s="10" t="s">
        <v>205</v>
      </c>
      <c r="P4" s="10" t="s">
        <v>206</v>
      </c>
      <c r="Q4" s="10" t="s">
        <v>207</v>
      </c>
      <c r="R4" s="10" t="s">
        <v>208</v>
      </c>
      <c r="S4" s="176"/>
      <c r="T4" s="10" t="s">
        <v>216</v>
      </c>
      <c r="U4" s="10" t="s">
        <v>217</v>
      </c>
      <c r="V4" s="10" t="s">
        <v>218</v>
      </c>
      <c r="W4" s="176"/>
      <c r="X4" s="10" t="s">
        <v>219</v>
      </c>
      <c r="Y4" s="10" t="s">
        <v>220</v>
      </c>
      <c r="Z4" s="10" t="s">
        <v>221</v>
      </c>
      <c r="AA4" s="176"/>
      <c r="AB4" s="10" t="s">
        <v>219</v>
      </c>
      <c r="AC4" s="10" t="s">
        <v>220</v>
      </c>
      <c r="AD4" s="10" t="s">
        <v>221</v>
      </c>
      <c r="AE4" s="10" t="s">
        <v>222</v>
      </c>
      <c r="AF4" s="176"/>
      <c r="AG4" s="10" t="s">
        <v>209</v>
      </c>
      <c r="AH4" s="10" t="s">
        <v>210</v>
      </c>
      <c r="AI4" s="10" t="s">
        <v>211</v>
      </c>
      <c r="AJ4" s="176"/>
      <c r="AK4" s="10" t="s">
        <v>223</v>
      </c>
      <c r="AL4" s="10" t="s">
        <v>224</v>
      </c>
      <c r="AM4" s="10" t="s">
        <v>225</v>
      </c>
      <c r="AN4" s="10" t="s">
        <v>226</v>
      </c>
      <c r="AO4" s="10" t="s">
        <v>205</v>
      </c>
      <c r="AP4" s="10" t="s">
        <v>206</v>
      </c>
      <c r="AQ4" s="10" t="s">
        <v>207</v>
      </c>
      <c r="AR4" s="10" t="s">
        <v>208</v>
      </c>
      <c r="AS4" s="176"/>
      <c r="AT4" s="10" t="s">
        <v>209</v>
      </c>
      <c r="AU4" s="10" t="s">
        <v>210</v>
      </c>
      <c r="AV4" s="10" t="s">
        <v>211</v>
      </c>
      <c r="AW4" s="176"/>
      <c r="AX4" s="10" t="s">
        <v>212</v>
      </c>
      <c r="AY4" s="10" t="s">
        <v>213</v>
      </c>
      <c r="AZ4" s="10" t="s">
        <v>214</v>
      </c>
      <c r="BA4" s="11" t="s">
        <v>227</v>
      </c>
    </row>
    <row r="5" spans="1:53" ht="9.75" customHeight="1">
      <c r="A5" s="174"/>
      <c r="B5" s="4" t="s">
        <v>5</v>
      </c>
      <c r="C5" s="4" t="s">
        <v>7</v>
      </c>
      <c r="D5" s="4" t="s">
        <v>11</v>
      </c>
      <c r="E5" s="4" t="s">
        <v>14</v>
      </c>
      <c r="F5" s="4" t="s">
        <v>15</v>
      </c>
      <c r="G5" s="4" t="s">
        <v>12</v>
      </c>
      <c r="H5" s="4" t="s">
        <v>4</v>
      </c>
      <c r="I5" s="4" t="s">
        <v>17</v>
      </c>
      <c r="J5" s="4" t="s">
        <v>19</v>
      </c>
      <c r="K5" s="4" t="s">
        <v>21</v>
      </c>
      <c r="L5" s="4" t="s">
        <v>24</v>
      </c>
      <c r="M5" s="4" t="s">
        <v>27</v>
      </c>
      <c r="N5" s="4" t="s">
        <v>29</v>
      </c>
      <c r="O5" s="4" t="s">
        <v>31</v>
      </c>
      <c r="P5" s="4" t="s">
        <v>34</v>
      </c>
      <c r="Q5" s="4" t="s">
        <v>36</v>
      </c>
      <c r="R5" s="4" t="s">
        <v>39</v>
      </c>
      <c r="S5" s="4" t="s">
        <v>41</v>
      </c>
      <c r="T5" s="4" t="s">
        <v>43</v>
      </c>
      <c r="U5" s="4" t="s">
        <v>45</v>
      </c>
      <c r="V5" s="4" t="s">
        <v>47</v>
      </c>
      <c r="W5" s="4" t="s">
        <v>53</v>
      </c>
      <c r="X5" s="4" t="s">
        <v>56</v>
      </c>
      <c r="Y5" s="4" t="s">
        <v>59</v>
      </c>
      <c r="Z5" s="4" t="s">
        <v>61</v>
      </c>
      <c r="AA5" s="4" t="s">
        <v>64</v>
      </c>
      <c r="AB5" s="4" t="s">
        <v>67</v>
      </c>
      <c r="AC5" s="4" t="s">
        <v>71</v>
      </c>
      <c r="AD5" s="4" t="s">
        <v>73</v>
      </c>
      <c r="AE5" s="4" t="s">
        <v>76</v>
      </c>
      <c r="AF5" s="4" t="s">
        <v>80</v>
      </c>
      <c r="AG5" s="4" t="s">
        <v>82</v>
      </c>
      <c r="AH5" s="4" t="s">
        <v>86</v>
      </c>
      <c r="AI5" s="4" t="s">
        <v>89</v>
      </c>
      <c r="AJ5" s="4" t="s">
        <v>92</v>
      </c>
      <c r="AK5" s="4" t="s">
        <v>95</v>
      </c>
      <c r="AL5" s="4" t="s">
        <v>125</v>
      </c>
      <c r="AM5" s="4" t="s">
        <v>126</v>
      </c>
      <c r="AN5" s="4" t="s">
        <v>127</v>
      </c>
      <c r="AO5" s="4" t="s">
        <v>128</v>
      </c>
      <c r="AP5" s="4" t="s">
        <v>129</v>
      </c>
      <c r="AQ5" s="4" t="s">
        <v>130</v>
      </c>
      <c r="AR5" s="4" t="s">
        <v>131</v>
      </c>
      <c r="AS5" s="4" t="s">
        <v>132</v>
      </c>
      <c r="AT5" s="4" t="s">
        <v>133</v>
      </c>
      <c r="AU5" s="4" t="s">
        <v>134</v>
      </c>
      <c r="AV5" s="4" t="s">
        <v>135</v>
      </c>
      <c r="AW5" s="4" t="s">
        <v>136</v>
      </c>
      <c r="AX5" s="4" t="s">
        <v>137</v>
      </c>
      <c r="AY5" s="4" t="s">
        <v>138</v>
      </c>
      <c r="AZ5" s="4" t="s">
        <v>139</v>
      </c>
      <c r="BA5" s="6" t="s">
        <v>140</v>
      </c>
    </row>
    <row r="6" spans="1:53" ht="2.25" customHeight="1">
      <c r="A6" s="4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</row>
    <row r="7" spans="1:55" ht="10.5" customHeight="1">
      <c r="A7" s="178" t="s">
        <v>228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 t="s">
        <v>229</v>
      </c>
      <c r="S7" s="180" t="s">
        <v>230</v>
      </c>
      <c r="T7" s="180" t="s">
        <v>230</v>
      </c>
      <c r="U7" s="180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 t="s">
        <v>229</v>
      </c>
      <c r="AS7" s="179" t="s">
        <v>230</v>
      </c>
      <c r="AT7" s="179" t="s">
        <v>230</v>
      </c>
      <c r="AU7" s="179" t="s">
        <v>230</v>
      </c>
      <c r="AV7" s="179" t="s">
        <v>230</v>
      </c>
      <c r="AW7" s="179" t="s">
        <v>230</v>
      </c>
      <c r="AX7" s="179" t="s">
        <v>230</v>
      </c>
      <c r="AY7" s="179" t="s">
        <v>230</v>
      </c>
      <c r="AZ7" s="179" t="s">
        <v>230</v>
      </c>
      <c r="BA7" s="179" t="s">
        <v>230</v>
      </c>
      <c r="BB7" s="7"/>
      <c r="BC7" s="5"/>
    </row>
    <row r="8" spans="1:53" ht="10.5" customHeight="1">
      <c r="A8" s="178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1"/>
      <c r="S8" s="181"/>
      <c r="T8" s="181"/>
      <c r="U8" s="181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</row>
    <row r="9" spans="1:53" ht="2.25" customHeight="1">
      <c r="A9" s="4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</row>
    <row r="10" spans="1:61" ht="10.5" customHeight="1">
      <c r="A10" s="178" t="s">
        <v>231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80" t="s">
        <v>229</v>
      </c>
      <c r="S10" s="180" t="s">
        <v>230</v>
      </c>
      <c r="T10" s="179" t="s">
        <v>230</v>
      </c>
      <c r="U10" s="180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 t="s">
        <v>229</v>
      </c>
      <c r="AK10" s="179" t="s">
        <v>2</v>
      </c>
      <c r="AL10" s="179" t="s">
        <v>2</v>
      </c>
      <c r="AM10" s="179" t="s">
        <v>2</v>
      </c>
      <c r="AN10" s="179" t="s">
        <v>2</v>
      </c>
      <c r="AO10" s="179" t="s">
        <v>2</v>
      </c>
      <c r="AP10" s="179" t="s">
        <v>2</v>
      </c>
      <c r="AQ10" s="179" t="s">
        <v>2</v>
      </c>
      <c r="AR10" s="179" t="s">
        <v>2</v>
      </c>
      <c r="AS10" s="179" t="s">
        <v>230</v>
      </c>
      <c r="AT10" s="179" t="s">
        <v>230</v>
      </c>
      <c r="AU10" s="179" t="s">
        <v>230</v>
      </c>
      <c r="AV10" s="179" t="s">
        <v>230</v>
      </c>
      <c r="AW10" s="179" t="s">
        <v>230</v>
      </c>
      <c r="AX10" s="179" t="s">
        <v>230</v>
      </c>
      <c r="AY10" s="179" t="s">
        <v>230</v>
      </c>
      <c r="AZ10" s="179" t="s">
        <v>230</v>
      </c>
      <c r="BA10" s="179" t="s">
        <v>230</v>
      </c>
      <c r="BB10" s="7"/>
      <c r="BC10" s="5"/>
      <c r="BD10" s="7"/>
      <c r="BE10" s="7"/>
      <c r="BF10" s="5"/>
      <c r="BG10" s="7"/>
      <c r="BH10" s="7"/>
      <c r="BI10" s="5"/>
    </row>
    <row r="11" spans="1:61" ht="10.5" customHeight="1">
      <c r="A11" s="178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81"/>
      <c r="S11" s="181"/>
      <c r="T11" s="179"/>
      <c r="U11" s="181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7"/>
      <c r="BC11" s="5"/>
      <c r="BD11" s="7"/>
      <c r="BE11" s="7"/>
      <c r="BF11" s="5"/>
      <c r="BG11" s="7"/>
      <c r="BH11" s="7"/>
      <c r="BI11" s="5"/>
    </row>
    <row r="12" spans="1:61" ht="2.25" customHeight="1">
      <c r="A12" s="4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7"/>
      <c r="BC12" s="5"/>
      <c r="BD12" s="7"/>
      <c r="BE12" s="7"/>
      <c r="BF12" s="5"/>
      <c r="BG12" s="7"/>
      <c r="BH12" s="7"/>
      <c r="BI12" s="5"/>
    </row>
    <row r="13" spans="1:61" ht="10.5" customHeight="1">
      <c r="A13" s="178" t="s">
        <v>232</v>
      </c>
      <c r="B13" s="179"/>
      <c r="C13" s="179"/>
      <c r="D13" s="179" t="s">
        <v>2</v>
      </c>
      <c r="E13" s="179" t="s">
        <v>2</v>
      </c>
      <c r="F13" s="179" t="s">
        <v>2</v>
      </c>
      <c r="G13" s="179" t="s">
        <v>2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0" t="s">
        <v>229</v>
      </c>
      <c r="S13" s="180" t="s">
        <v>230</v>
      </c>
      <c r="T13" s="179" t="s">
        <v>230</v>
      </c>
      <c r="U13" s="180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 t="s">
        <v>2</v>
      </c>
      <c r="AJ13" s="179" t="s">
        <v>2</v>
      </c>
      <c r="AK13" s="179"/>
      <c r="AL13" s="179"/>
      <c r="AM13" s="179" t="s">
        <v>229</v>
      </c>
      <c r="AN13" s="179" t="s">
        <v>230</v>
      </c>
      <c r="AO13" s="179" t="s">
        <v>230</v>
      </c>
      <c r="AP13" s="179" t="s">
        <v>230</v>
      </c>
      <c r="AQ13" s="179" t="s">
        <v>230</v>
      </c>
      <c r="AR13" s="179" t="s">
        <v>230</v>
      </c>
      <c r="AS13" s="179" t="s">
        <v>230</v>
      </c>
      <c r="AT13" s="179" t="s">
        <v>230</v>
      </c>
      <c r="AU13" s="179" t="s">
        <v>230</v>
      </c>
      <c r="AV13" s="179" t="s">
        <v>17</v>
      </c>
      <c r="AW13" s="179" t="s">
        <v>17</v>
      </c>
      <c r="AX13" s="179" t="s">
        <v>17</v>
      </c>
      <c r="AY13" s="179" t="s">
        <v>17</v>
      </c>
      <c r="AZ13" s="179" t="s">
        <v>17</v>
      </c>
      <c r="BA13" s="179" t="s">
        <v>17</v>
      </c>
      <c r="BB13" s="7"/>
      <c r="BC13" s="5"/>
      <c r="BD13" s="7"/>
      <c r="BE13" s="7"/>
      <c r="BF13" s="5"/>
      <c r="BG13" s="7"/>
      <c r="BH13" s="7"/>
      <c r="BI13" s="5"/>
    </row>
    <row r="14" spans="1:61" ht="10.5" customHeight="1">
      <c r="A14" s="178"/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81"/>
      <c r="S14" s="181"/>
      <c r="T14" s="179"/>
      <c r="U14" s="181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7"/>
      <c r="BC14" s="5"/>
      <c r="BD14" s="7"/>
      <c r="BE14" s="7"/>
      <c r="BF14" s="5"/>
      <c r="BG14" s="7"/>
      <c r="BH14" s="7"/>
      <c r="BI14" s="5"/>
    </row>
    <row r="15" spans="1:61" ht="2.25" customHeight="1">
      <c r="A15" s="4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7"/>
      <c r="BC15" s="5"/>
      <c r="BD15" s="7"/>
      <c r="BE15" s="7"/>
      <c r="BF15" s="5"/>
      <c r="BG15" s="7"/>
      <c r="BH15" s="7"/>
      <c r="BI15" s="5"/>
    </row>
    <row r="16" spans="1:61" ht="10.5" customHeight="1">
      <c r="A16" s="178" t="s">
        <v>233</v>
      </c>
      <c r="B16" s="179" t="s">
        <v>17</v>
      </c>
      <c r="C16" s="179" t="s">
        <v>17</v>
      </c>
      <c r="D16" s="179" t="s">
        <v>17</v>
      </c>
      <c r="E16" s="179" t="s">
        <v>17</v>
      </c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 t="s">
        <v>229</v>
      </c>
      <c r="S16" s="180" t="s">
        <v>230</v>
      </c>
      <c r="T16" s="179" t="s">
        <v>230</v>
      </c>
      <c r="U16" s="180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 t="s">
        <v>313</v>
      </c>
      <c r="AG16" s="179" t="s">
        <v>17</v>
      </c>
      <c r="AH16" s="179" t="s">
        <v>17</v>
      </c>
      <c r="AI16" s="179" t="s">
        <v>234</v>
      </c>
      <c r="AJ16" s="179" t="s">
        <v>234</v>
      </c>
      <c r="AK16" s="179" t="s">
        <v>234</v>
      </c>
      <c r="AL16" s="179" t="s">
        <v>234</v>
      </c>
      <c r="AM16" s="183" t="s">
        <v>235</v>
      </c>
      <c r="AN16" s="183" t="s">
        <v>235</v>
      </c>
      <c r="AO16" s="183" t="s">
        <v>235</v>
      </c>
      <c r="AP16" s="183" t="s">
        <v>235</v>
      </c>
      <c r="AQ16" s="183" t="s">
        <v>235</v>
      </c>
      <c r="AR16" s="179" t="s">
        <v>232</v>
      </c>
      <c r="AS16" s="179" t="s">
        <v>98</v>
      </c>
      <c r="AT16" s="179" t="s">
        <v>98</v>
      </c>
      <c r="AU16" s="179" t="s">
        <v>98</v>
      </c>
      <c r="AV16" s="179" t="s">
        <v>98</v>
      </c>
      <c r="AW16" s="179" t="s">
        <v>98</v>
      </c>
      <c r="AX16" s="179" t="s">
        <v>98</v>
      </c>
      <c r="AY16" s="179" t="s">
        <v>98</v>
      </c>
      <c r="AZ16" s="179" t="s">
        <v>98</v>
      </c>
      <c r="BA16" s="179" t="s">
        <v>98</v>
      </c>
      <c r="BB16" s="7"/>
      <c r="BC16" s="5"/>
      <c r="BD16" s="7"/>
      <c r="BE16" s="7"/>
      <c r="BF16" s="5"/>
      <c r="BG16" s="7"/>
      <c r="BH16" s="7"/>
      <c r="BI16" s="5"/>
    </row>
    <row r="17" spans="1:61" ht="10.5" customHeight="1">
      <c r="A17" s="178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1"/>
      <c r="S17" s="181"/>
      <c r="T17" s="179"/>
      <c r="U17" s="181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83"/>
      <c r="AN17" s="183"/>
      <c r="AO17" s="183"/>
      <c r="AP17" s="183"/>
      <c r="AQ17" s="183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7"/>
      <c r="BC17" s="5"/>
      <c r="BD17" s="7"/>
      <c r="BE17" s="7"/>
      <c r="BF17" s="5"/>
      <c r="BG17" s="7"/>
      <c r="BH17" s="7"/>
      <c r="BI17" s="5"/>
    </row>
    <row r="18" spans="1:61" ht="2.25" customHeight="1">
      <c r="A18" s="4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7"/>
      <c r="BC18" s="5"/>
      <c r="BD18" s="7"/>
      <c r="BE18" s="7"/>
      <c r="BF18" s="5"/>
      <c r="BG18" s="7"/>
      <c r="BH18" s="7"/>
      <c r="BI18" s="5"/>
    </row>
    <row r="19" spans="1:61" ht="6" customHeight="1">
      <c r="A19" s="5"/>
      <c r="B19" s="5"/>
      <c r="BB19" s="7"/>
      <c r="BC19" s="5"/>
      <c r="BD19" s="7"/>
      <c r="BE19" s="7"/>
      <c r="BF19" s="5"/>
      <c r="BG19" s="7"/>
      <c r="BH19" s="7"/>
      <c r="BI19" s="5"/>
    </row>
    <row r="20" spans="1:61" ht="12.75" customHeight="1">
      <c r="A20" s="184" t="s">
        <v>236</v>
      </c>
      <c r="B20" s="184"/>
      <c r="C20" s="184"/>
      <c r="D20" s="184"/>
      <c r="E20" s="184"/>
      <c r="F20" s="184"/>
      <c r="G20" s="3"/>
      <c r="H20" s="185" t="s">
        <v>237</v>
      </c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5"/>
      <c r="X20" s="5"/>
      <c r="Y20" s="3" t="s">
        <v>2</v>
      </c>
      <c r="Z20" s="186" t="s">
        <v>238</v>
      </c>
      <c r="AA20" s="186"/>
      <c r="AB20" s="186"/>
      <c r="AC20" s="186"/>
      <c r="AD20" s="186"/>
      <c r="AE20" s="186"/>
      <c r="AF20" s="186"/>
      <c r="AG20" s="5"/>
      <c r="AH20" s="5"/>
      <c r="AI20" s="5"/>
      <c r="AJ20" s="5"/>
      <c r="AK20" s="5"/>
      <c r="AL20" s="5"/>
      <c r="AM20" s="5"/>
      <c r="AN20" s="5"/>
      <c r="AO20" s="8"/>
      <c r="AP20" s="5"/>
      <c r="AQ20" s="5"/>
      <c r="AR20" s="9" t="s">
        <v>235</v>
      </c>
      <c r="AS20" s="186" t="s">
        <v>239</v>
      </c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</row>
    <row r="21" spans="1:61" ht="3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8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7"/>
      <c r="BB21" s="7"/>
      <c r="BC21" s="5"/>
      <c r="BD21" s="7"/>
      <c r="BE21" s="7"/>
      <c r="BF21" s="5"/>
      <c r="BG21" s="7"/>
      <c r="BH21" s="7"/>
      <c r="BI21" s="5"/>
    </row>
    <row r="22" spans="1:61" ht="12" customHeight="1">
      <c r="A22" s="5"/>
      <c r="B22" s="5"/>
      <c r="C22" s="5"/>
      <c r="D22" s="5"/>
      <c r="E22" s="5"/>
      <c r="F22" s="5"/>
      <c r="G22" s="3" t="s">
        <v>229</v>
      </c>
      <c r="H22" s="185" t="s">
        <v>240</v>
      </c>
      <c r="I22" s="185"/>
      <c r="J22" s="185"/>
      <c r="K22" s="185"/>
      <c r="L22" s="185"/>
      <c r="M22" s="185"/>
      <c r="N22" s="185"/>
      <c r="O22" s="185"/>
      <c r="P22" s="185"/>
      <c r="Q22" s="185"/>
      <c r="R22" s="5"/>
      <c r="S22" s="5"/>
      <c r="T22" s="5"/>
      <c r="U22" s="7"/>
      <c r="V22" s="5"/>
      <c r="W22" s="5"/>
      <c r="X22" s="5"/>
      <c r="Y22" s="3" t="s">
        <v>17</v>
      </c>
      <c r="Z22" s="185" t="s">
        <v>241</v>
      </c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5"/>
      <c r="AR22" s="3" t="s">
        <v>232</v>
      </c>
      <c r="AS22" s="186" t="s">
        <v>242</v>
      </c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7"/>
      <c r="BH22" s="7"/>
      <c r="BI22" s="5"/>
    </row>
    <row r="23" spans="1:61" ht="3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7"/>
      <c r="BB23" s="7"/>
      <c r="BC23" s="5"/>
      <c r="BD23" s="7"/>
      <c r="BE23" s="7"/>
      <c r="BF23" s="5"/>
      <c r="BG23" s="7"/>
      <c r="BH23" s="7"/>
      <c r="BI23" s="5"/>
    </row>
    <row r="24" spans="1:61" ht="12.75" customHeight="1">
      <c r="A24" s="5"/>
      <c r="B24" s="5"/>
      <c r="C24" s="5"/>
      <c r="D24" s="5"/>
      <c r="E24" s="5"/>
      <c r="F24" s="5"/>
      <c r="G24" s="3" t="s">
        <v>230</v>
      </c>
      <c r="H24" s="185" t="s">
        <v>243</v>
      </c>
      <c r="I24" s="185"/>
      <c r="J24" s="185"/>
      <c r="K24" s="185"/>
      <c r="L24" s="185"/>
      <c r="M24" s="185"/>
      <c r="N24" s="185"/>
      <c r="O24" s="185"/>
      <c r="P24" s="185"/>
      <c r="Q24" s="185"/>
      <c r="R24" s="5"/>
      <c r="S24" s="5"/>
      <c r="T24" s="5"/>
      <c r="U24" s="7"/>
      <c r="V24" s="5"/>
      <c r="W24" s="5"/>
      <c r="X24" s="5"/>
      <c r="Y24" s="3" t="s">
        <v>234</v>
      </c>
      <c r="Z24" s="185" t="s">
        <v>244</v>
      </c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5"/>
      <c r="AR24" s="3" t="s">
        <v>98</v>
      </c>
      <c r="AS24" s="185" t="s">
        <v>245</v>
      </c>
      <c r="AT24" s="185"/>
      <c r="AU24" s="185"/>
      <c r="AV24" s="185"/>
      <c r="AW24" s="185"/>
      <c r="AX24" s="185"/>
      <c r="AY24" s="185"/>
      <c r="AZ24" s="185"/>
      <c r="BA24" s="185"/>
      <c r="BB24" s="185"/>
      <c r="BC24" s="5"/>
      <c r="BD24" s="7"/>
      <c r="BE24" s="7"/>
      <c r="BF24" s="5"/>
      <c r="BG24" s="7"/>
      <c r="BH24" s="7"/>
      <c r="BI24" s="5"/>
    </row>
    <row r="25" spans="1:61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7"/>
      <c r="BB25" s="7"/>
      <c r="BC25" s="5"/>
      <c r="BD25" s="7"/>
      <c r="BE25" s="7"/>
      <c r="BF25" s="5"/>
      <c r="BG25" s="7"/>
      <c r="BH25" s="7"/>
      <c r="BI25" s="5"/>
    </row>
    <row r="26" spans="1:61" ht="18" customHeight="1">
      <c r="A26" s="187" t="s">
        <v>246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7"/>
      <c r="BC26" s="5"/>
      <c r="BD26" s="7"/>
      <c r="BE26" s="7"/>
      <c r="BF26" s="5"/>
      <c r="BG26" s="7"/>
      <c r="BH26" s="7"/>
      <c r="BI26" s="5"/>
    </row>
    <row r="27" spans="1:61" ht="12.75" customHeight="1">
      <c r="A27" s="188" t="s">
        <v>183</v>
      </c>
      <c r="B27" s="189" t="s">
        <v>247</v>
      </c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 t="s">
        <v>248</v>
      </c>
      <c r="U27" s="189"/>
      <c r="V27" s="189"/>
      <c r="W27" s="189"/>
      <c r="X27" s="189"/>
      <c r="Y27" s="189"/>
      <c r="Z27" s="189"/>
      <c r="AA27" s="189"/>
      <c r="AB27" s="189"/>
      <c r="AC27" s="189" t="s">
        <v>249</v>
      </c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8" t="s">
        <v>250</v>
      </c>
      <c r="AY27" s="188"/>
      <c r="AZ27" s="188"/>
      <c r="BA27" s="188"/>
      <c r="BB27" s="188"/>
      <c r="BC27" s="188"/>
      <c r="BD27" s="189" t="s">
        <v>251</v>
      </c>
      <c r="BE27" s="189"/>
      <c r="BF27" s="189"/>
      <c r="BG27" s="189" t="s">
        <v>116</v>
      </c>
      <c r="BH27" s="189"/>
      <c r="BI27" s="189"/>
    </row>
    <row r="28" spans="1:61" ht="32.25" customHeight="1">
      <c r="A28" s="188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 t="s">
        <v>164</v>
      </c>
      <c r="AD28" s="189"/>
      <c r="AE28" s="189"/>
      <c r="AF28" s="189"/>
      <c r="AG28" s="189"/>
      <c r="AH28" s="189"/>
      <c r="AI28" s="189"/>
      <c r="AJ28" s="189" t="s">
        <v>78</v>
      </c>
      <c r="AK28" s="189"/>
      <c r="AL28" s="189"/>
      <c r="AM28" s="189"/>
      <c r="AN28" s="189"/>
      <c r="AO28" s="189"/>
      <c r="AP28" s="189"/>
      <c r="AQ28" s="189" t="s">
        <v>252</v>
      </c>
      <c r="AR28" s="189"/>
      <c r="AS28" s="189"/>
      <c r="AT28" s="189"/>
      <c r="AU28" s="189"/>
      <c r="AV28" s="189"/>
      <c r="AW28" s="189"/>
      <c r="AX28" s="189" t="s">
        <v>253</v>
      </c>
      <c r="AY28" s="189"/>
      <c r="AZ28" s="189"/>
      <c r="BA28" s="189" t="s">
        <v>254</v>
      </c>
      <c r="BB28" s="189"/>
      <c r="BC28" s="189"/>
      <c r="BD28" s="189"/>
      <c r="BE28" s="190"/>
      <c r="BF28" s="189"/>
      <c r="BG28" s="189"/>
      <c r="BH28" s="190"/>
      <c r="BI28" s="189"/>
    </row>
    <row r="29" spans="1:61" ht="12" customHeight="1">
      <c r="A29" s="188"/>
      <c r="B29" s="189" t="s">
        <v>116</v>
      </c>
      <c r="C29" s="189"/>
      <c r="D29" s="189"/>
      <c r="E29" s="189"/>
      <c r="F29" s="189"/>
      <c r="G29" s="189"/>
      <c r="H29" s="189" t="s">
        <v>255</v>
      </c>
      <c r="I29" s="189"/>
      <c r="J29" s="189"/>
      <c r="K29" s="189"/>
      <c r="L29" s="189"/>
      <c r="M29" s="189"/>
      <c r="N29" s="189" t="s">
        <v>256</v>
      </c>
      <c r="O29" s="189"/>
      <c r="P29" s="189"/>
      <c r="Q29" s="189"/>
      <c r="R29" s="189"/>
      <c r="S29" s="189"/>
      <c r="T29" s="189" t="s">
        <v>116</v>
      </c>
      <c r="U29" s="189"/>
      <c r="V29" s="189"/>
      <c r="W29" s="189" t="s">
        <v>255</v>
      </c>
      <c r="X29" s="189"/>
      <c r="Y29" s="189"/>
      <c r="Z29" s="189" t="s">
        <v>256</v>
      </c>
      <c r="AA29" s="189"/>
      <c r="AB29" s="189"/>
      <c r="AC29" s="189" t="s">
        <v>116</v>
      </c>
      <c r="AD29" s="189"/>
      <c r="AE29" s="189"/>
      <c r="AF29" s="189" t="s">
        <v>255</v>
      </c>
      <c r="AG29" s="189"/>
      <c r="AH29" s="189" t="s">
        <v>256</v>
      </c>
      <c r="AI29" s="189"/>
      <c r="AJ29" s="189" t="s">
        <v>116</v>
      </c>
      <c r="AK29" s="189"/>
      <c r="AL29" s="189"/>
      <c r="AM29" s="189" t="s">
        <v>255</v>
      </c>
      <c r="AN29" s="189"/>
      <c r="AO29" s="189" t="s">
        <v>256</v>
      </c>
      <c r="AP29" s="189"/>
      <c r="AQ29" s="189" t="s">
        <v>116</v>
      </c>
      <c r="AR29" s="189"/>
      <c r="AS29" s="189"/>
      <c r="AT29" s="189" t="s">
        <v>255</v>
      </c>
      <c r="AU29" s="189"/>
      <c r="AV29" s="189" t="s">
        <v>256</v>
      </c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</row>
    <row r="30" spans="1:61" ht="9.75" customHeight="1">
      <c r="A30" s="188"/>
      <c r="B30" s="188" t="s">
        <v>257</v>
      </c>
      <c r="C30" s="188"/>
      <c r="D30" s="188"/>
      <c r="E30" s="188" t="s">
        <v>258</v>
      </c>
      <c r="F30" s="188"/>
      <c r="G30" s="188"/>
      <c r="H30" s="188" t="s">
        <v>257</v>
      </c>
      <c r="I30" s="188"/>
      <c r="J30" s="188"/>
      <c r="K30" s="188" t="s">
        <v>258</v>
      </c>
      <c r="L30" s="188"/>
      <c r="M30" s="188"/>
      <c r="N30" s="188" t="s">
        <v>257</v>
      </c>
      <c r="O30" s="188"/>
      <c r="P30" s="188"/>
      <c r="Q30" s="188" t="s">
        <v>258</v>
      </c>
      <c r="R30" s="188"/>
      <c r="S30" s="188"/>
      <c r="T30" s="188" t="s">
        <v>257</v>
      </c>
      <c r="U30" s="188"/>
      <c r="V30" s="188"/>
      <c r="W30" s="188" t="s">
        <v>257</v>
      </c>
      <c r="X30" s="188"/>
      <c r="Y30" s="188"/>
      <c r="Z30" s="188" t="s">
        <v>257</v>
      </c>
      <c r="AA30" s="188"/>
      <c r="AB30" s="188"/>
      <c r="AC30" s="188" t="s">
        <v>257</v>
      </c>
      <c r="AD30" s="188"/>
      <c r="AE30" s="188"/>
      <c r="AF30" s="188" t="s">
        <v>257</v>
      </c>
      <c r="AG30" s="188"/>
      <c r="AH30" s="188" t="s">
        <v>257</v>
      </c>
      <c r="AI30" s="188"/>
      <c r="AJ30" s="188" t="s">
        <v>257</v>
      </c>
      <c r="AK30" s="188"/>
      <c r="AL30" s="188"/>
      <c r="AM30" s="188" t="s">
        <v>257</v>
      </c>
      <c r="AN30" s="188"/>
      <c r="AO30" s="188" t="s">
        <v>257</v>
      </c>
      <c r="AP30" s="188"/>
      <c r="AQ30" s="188" t="s">
        <v>257</v>
      </c>
      <c r="AR30" s="188"/>
      <c r="AS30" s="188"/>
      <c r="AT30" s="188" t="s">
        <v>257</v>
      </c>
      <c r="AU30" s="188"/>
      <c r="AV30" s="188" t="s">
        <v>257</v>
      </c>
      <c r="AW30" s="188"/>
      <c r="AX30" s="188" t="s">
        <v>257</v>
      </c>
      <c r="AY30" s="188"/>
      <c r="AZ30" s="188"/>
      <c r="BA30" s="188" t="s">
        <v>257</v>
      </c>
      <c r="BB30" s="188"/>
      <c r="BC30" s="188"/>
      <c r="BD30" s="188" t="s">
        <v>257</v>
      </c>
      <c r="BE30" s="188"/>
      <c r="BF30" s="188"/>
      <c r="BG30" s="188" t="s">
        <v>257</v>
      </c>
      <c r="BH30" s="188"/>
      <c r="BI30" s="188"/>
    </row>
    <row r="31" spans="1:61" ht="12" customHeight="1">
      <c r="A31" s="3" t="s">
        <v>228</v>
      </c>
      <c r="B31" s="191">
        <f>H31+N31</f>
        <v>39</v>
      </c>
      <c r="C31" s="191"/>
      <c r="D31" s="191"/>
      <c r="E31" s="191">
        <f>K31+Q31</f>
        <v>1404</v>
      </c>
      <c r="F31" s="191"/>
      <c r="G31" s="191"/>
      <c r="H31" s="191">
        <v>16</v>
      </c>
      <c r="I31" s="191"/>
      <c r="J31" s="191"/>
      <c r="K31" s="191">
        <f>H31*36</f>
        <v>576</v>
      </c>
      <c r="L31" s="191"/>
      <c r="M31" s="191"/>
      <c r="N31" s="191">
        <v>23</v>
      </c>
      <c r="O31" s="191"/>
      <c r="P31" s="191"/>
      <c r="Q31" s="191">
        <v>828</v>
      </c>
      <c r="R31" s="191"/>
      <c r="S31" s="191"/>
      <c r="T31" s="191">
        <v>2</v>
      </c>
      <c r="U31" s="191"/>
      <c r="V31" s="191"/>
      <c r="W31" s="191">
        <v>1</v>
      </c>
      <c r="X31" s="191"/>
      <c r="Y31" s="191"/>
      <c r="Z31" s="191" t="s">
        <v>163</v>
      </c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>
        <v>11</v>
      </c>
      <c r="BE31" s="191"/>
      <c r="BF31" s="191"/>
      <c r="BG31" s="191">
        <f>B31+T31+AC31+AJ31+AQ31+AX31+BA31+BD31</f>
        <v>52</v>
      </c>
      <c r="BH31" s="191"/>
      <c r="BI31" s="191"/>
    </row>
    <row r="32" spans="1:61" ht="12" customHeight="1">
      <c r="A32" s="3" t="s">
        <v>231</v>
      </c>
      <c r="B32" s="191">
        <f>H32+N32</f>
        <v>31</v>
      </c>
      <c r="C32" s="191"/>
      <c r="D32" s="191"/>
      <c r="E32" s="191">
        <f>K32+Q32</f>
        <v>1116</v>
      </c>
      <c r="F32" s="191"/>
      <c r="G32" s="191"/>
      <c r="H32" s="191">
        <v>16</v>
      </c>
      <c r="I32" s="191"/>
      <c r="J32" s="191"/>
      <c r="K32" s="191">
        <v>612</v>
      </c>
      <c r="L32" s="191"/>
      <c r="M32" s="191"/>
      <c r="N32" s="191">
        <v>15</v>
      </c>
      <c r="O32" s="191"/>
      <c r="P32" s="191"/>
      <c r="Q32" s="191">
        <v>504</v>
      </c>
      <c r="R32" s="191"/>
      <c r="S32" s="191"/>
      <c r="T32" s="191">
        <v>2</v>
      </c>
      <c r="U32" s="191"/>
      <c r="V32" s="191"/>
      <c r="W32" s="191" t="s">
        <v>163</v>
      </c>
      <c r="X32" s="191"/>
      <c r="Y32" s="191"/>
      <c r="Z32" s="191" t="s">
        <v>163</v>
      </c>
      <c r="AA32" s="191"/>
      <c r="AB32" s="191"/>
      <c r="AC32" s="191" t="s">
        <v>161</v>
      </c>
      <c r="AD32" s="191"/>
      <c r="AE32" s="191"/>
      <c r="AF32" s="191"/>
      <c r="AG32" s="191"/>
      <c r="AH32" s="191" t="s">
        <v>161</v>
      </c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>
        <v>11</v>
      </c>
      <c r="BE32" s="191"/>
      <c r="BF32" s="191"/>
      <c r="BG32" s="191">
        <f>B32+T32+AC32+AJ32+AQ32+AX32+BA32+BD32</f>
        <v>52</v>
      </c>
      <c r="BH32" s="191"/>
      <c r="BI32" s="191"/>
    </row>
    <row r="33" spans="1:61" ht="12" customHeight="1">
      <c r="A33" s="3" t="s">
        <v>232</v>
      </c>
      <c r="B33" s="191">
        <f>H33+N33</f>
        <v>28</v>
      </c>
      <c r="C33" s="191"/>
      <c r="D33" s="191"/>
      <c r="E33" s="191">
        <f>K33+Q33</f>
        <v>1008</v>
      </c>
      <c r="F33" s="191"/>
      <c r="G33" s="191"/>
      <c r="H33" s="191">
        <v>12</v>
      </c>
      <c r="I33" s="191"/>
      <c r="J33" s="191"/>
      <c r="K33" s="191">
        <v>468</v>
      </c>
      <c r="L33" s="191"/>
      <c r="M33" s="191"/>
      <c r="N33" s="191">
        <v>16</v>
      </c>
      <c r="O33" s="191"/>
      <c r="P33" s="191"/>
      <c r="Q33" s="191">
        <v>540</v>
      </c>
      <c r="R33" s="191"/>
      <c r="S33" s="191"/>
      <c r="T33" s="191">
        <v>2</v>
      </c>
      <c r="U33" s="191"/>
      <c r="V33" s="191"/>
      <c r="W33" s="191" t="s">
        <v>163</v>
      </c>
      <c r="X33" s="191"/>
      <c r="Y33" s="191"/>
      <c r="Z33" s="191" t="s">
        <v>163</v>
      </c>
      <c r="AA33" s="191"/>
      <c r="AB33" s="191"/>
      <c r="AC33" s="191">
        <v>6</v>
      </c>
      <c r="AD33" s="191"/>
      <c r="AE33" s="191"/>
      <c r="AF33" s="191" t="s">
        <v>162</v>
      </c>
      <c r="AG33" s="191"/>
      <c r="AH33" s="191">
        <v>2</v>
      </c>
      <c r="AI33" s="191"/>
      <c r="AJ33" s="191" t="s">
        <v>168</v>
      </c>
      <c r="AK33" s="191"/>
      <c r="AL33" s="191"/>
      <c r="AM33" s="191"/>
      <c r="AN33" s="191"/>
      <c r="AO33" s="191" t="s">
        <v>168</v>
      </c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>
        <v>10</v>
      </c>
      <c r="BE33" s="191"/>
      <c r="BF33" s="191"/>
      <c r="BG33" s="191">
        <f>B33+T33+AC33+AJ33+AQ33+AX33+BA33+BD33</f>
        <v>52</v>
      </c>
      <c r="BH33" s="191"/>
      <c r="BI33" s="191"/>
    </row>
    <row r="34" spans="1:61" ht="12" customHeight="1">
      <c r="A34" s="3" t="s">
        <v>233</v>
      </c>
      <c r="B34" s="191">
        <f>H34+N34</f>
        <v>24</v>
      </c>
      <c r="C34" s="191"/>
      <c r="D34" s="191"/>
      <c r="E34" s="191">
        <f>K34+Q34</f>
        <v>864</v>
      </c>
      <c r="F34" s="191"/>
      <c r="G34" s="191"/>
      <c r="H34" s="191">
        <v>12</v>
      </c>
      <c r="I34" s="191"/>
      <c r="J34" s="191"/>
      <c r="K34" s="191">
        <v>468</v>
      </c>
      <c r="L34" s="191"/>
      <c r="M34" s="191"/>
      <c r="N34" s="191">
        <v>12</v>
      </c>
      <c r="O34" s="191"/>
      <c r="P34" s="191"/>
      <c r="Q34" s="191">
        <v>396</v>
      </c>
      <c r="R34" s="191"/>
      <c r="S34" s="191"/>
      <c r="T34" s="191">
        <v>1</v>
      </c>
      <c r="U34" s="191"/>
      <c r="V34" s="191"/>
      <c r="W34" s="191" t="s">
        <v>163</v>
      </c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>
        <v>6</v>
      </c>
      <c r="AK34" s="191"/>
      <c r="AL34" s="191"/>
      <c r="AM34" s="191" t="s">
        <v>162</v>
      </c>
      <c r="AN34" s="191"/>
      <c r="AO34" s="191">
        <v>2</v>
      </c>
      <c r="AP34" s="191"/>
      <c r="AQ34" s="191" t="s">
        <v>162</v>
      </c>
      <c r="AR34" s="191"/>
      <c r="AS34" s="191"/>
      <c r="AT34" s="191"/>
      <c r="AU34" s="191"/>
      <c r="AV34" s="191" t="s">
        <v>162</v>
      </c>
      <c r="AW34" s="191"/>
      <c r="AX34" s="191" t="s">
        <v>172</v>
      </c>
      <c r="AY34" s="191"/>
      <c r="AZ34" s="191"/>
      <c r="BA34" s="191" t="s">
        <v>163</v>
      </c>
      <c r="BB34" s="191"/>
      <c r="BC34" s="191"/>
      <c r="BD34" s="191">
        <v>2</v>
      </c>
      <c r="BE34" s="191"/>
      <c r="BF34" s="191"/>
      <c r="BG34" s="191">
        <f>B34+T34+AC34+AJ34+AQ34+AX34+BA34+BD34</f>
        <v>43</v>
      </c>
      <c r="BH34" s="191"/>
      <c r="BI34" s="191"/>
    </row>
    <row r="35" spans="1:61" ht="28.5" customHeight="1">
      <c r="A35" s="3"/>
      <c r="B35" s="199">
        <f>SUM(B31:B34)</f>
        <v>122</v>
      </c>
      <c r="C35" s="200"/>
      <c r="D35" s="201"/>
      <c r="E35" s="199"/>
      <c r="F35" s="200"/>
      <c r="G35" s="201"/>
      <c r="H35" s="199">
        <f>SUM(H31:H34)</f>
        <v>56</v>
      </c>
      <c r="I35" s="200"/>
      <c r="J35" s="201"/>
      <c r="K35" s="199"/>
      <c r="L35" s="200"/>
      <c r="M35" s="201"/>
      <c r="N35" s="199">
        <f>SUM(N31:N34)</f>
        <v>66</v>
      </c>
      <c r="O35" s="200"/>
      <c r="P35" s="201"/>
      <c r="Q35" s="199"/>
      <c r="R35" s="200"/>
      <c r="S35" s="201"/>
      <c r="T35" s="199">
        <f>SUM(T31:T34)</f>
        <v>7</v>
      </c>
      <c r="U35" s="200"/>
      <c r="V35" s="201"/>
      <c r="W35" s="199"/>
      <c r="X35" s="200"/>
      <c r="Y35" s="201"/>
      <c r="Z35" s="199"/>
      <c r="AA35" s="200"/>
      <c r="AB35" s="201"/>
      <c r="AC35" s="199">
        <v>14</v>
      </c>
      <c r="AD35" s="200"/>
      <c r="AE35" s="201"/>
      <c r="AF35" s="199"/>
      <c r="AG35" s="201"/>
      <c r="AH35" s="199"/>
      <c r="AI35" s="201"/>
      <c r="AJ35" s="199">
        <v>12</v>
      </c>
      <c r="AK35" s="200"/>
      <c r="AL35" s="201"/>
      <c r="AM35" s="199"/>
      <c r="AN35" s="201"/>
      <c r="AO35" s="199"/>
      <c r="AP35" s="201"/>
      <c r="AQ35" s="199">
        <v>4</v>
      </c>
      <c r="AR35" s="200"/>
      <c r="AS35" s="201"/>
      <c r="AT35" s="199"/>
      <c r="AU35" s="201"/>
      <c r="AV35" s="199"/>
      <c r="AW35" s="201"/>
      <c r="AX35" s="199">
        <v>6</v>
      </c>
      <c r="AY35" s="200"/>
      <c r="AZ35" s="201"/>
      <c r="BA35" s="199"/>
      <c r="BB35" s="200"/>
      <c r="BC35" s="201"/>
      <c r="BD35" s="199">
        <f>SUM(BD31:BD34)</f>
        <v>34</v>
      </c>
      <c r="BE35" s="200"/>
      <c r="BF35" s="201"/>
      <c r="BG35" s="199"/>
      <c r="BH35" s="200"/>
      <c r="BI35" s="201"/>
    </row>
    <row r="36" spans="1:61" ht="33" customHeight="1">
      <c r="A36" s="25" t="s">
        <v>116</v>
      </c>
      <c r="B36" s="192"/>
      <c r="C36" s="192"/>
      <c r="D36" s="192"/>
      <c r="E36" s="193">
        <f>K36+Q36</f>
        <v>4392</v>
      </c>
      <c r="F36" s="193"/>
      <c r="G36" s="193"/>
      <c r="H36" s="194"/>
      <c r="I36" s="194"/>
      <c r="J36" s="194"/>
      <c r="K36" s="195">
        <f>SUM(K31:K34)</f>
        <v>2124</v>
      </c>
      <c r="L36" s="195"/>
      <c r="M36" s="195"/>
      <c r="N36" s="194"/>
      <c r="O36" s="194"/>
      <c r="P36" s="194"/>
      <c r="Q36" s="196">
        <f>SUM(Q31:Q34)</f>
        <v>2268</v>
      </c>
      <c r="R36" s="196"/>
      <c r="S36" s="196"/>
      <c r="T36" s="197">
        <f>T35*36</f>
        <v>252</v>
      </c>
      <c r="U36" s="197"/>
      <c r="V36" s="197"/>
      <c r="W36" s="197"/>
      <c r="X36" s="197"/>
      <c r="Y36" s="197"/>
      <c r="Z36" s="197"/>
      <c r="AA36" s="197"/>
      <c r="AB36" s="197"/>
      <c r="AC36" s="198">
        <v>504</v>
      </c>
      <c r="AD36" s="198"/>
      <c r="AE36" s="198"/>
      <c r="AF36" s="197"/>
      <c r="AG36" s="197"/>
      <c r="AH36" s="197"/>
      <c r="AI36" s="197"/>
      <c r="AJ36" s="193">
        <v>432</v>
      </c>
      <c r="AK36" s="193"/>
      <c r="AL36" s="193"/>
      <c r="AM36" s="197"/>
      <c r="AN36" s="197"/>
      <c r="AO36" s="197"/>
      <c r="AP36" s="197"/>
      <c r="AQ36" s="192">
        <v>144</v>
      </c>
      <c r="AR36" s="192"/>
      <c r="AS36" s="192"/>
      <c r="AT36" s="197"/>
      <c r="AU36" s="197"/>
      <c r="AV36" s="197"/>
      <c r="AW36" s="197"/>
      <c r="AX36" s="192">
        <v>216</v>
      </c>
      <c r="AY36" s="192"/>
      <c r="AZ36" s="192"/>
      <c r="BA36" s="197"/>
      <c r="BB36" s="197"/>
      <c r="BC36" s="197"/>
      <c r="BD36" s="197"/>
      <c r="BE36" s="197"/>
      <c r="BF36" s="197"/>
      <c r="BG36" s="197">
        <v>1296</v>
      </c>
      <c r="BH36" s="197"/>
      <c r="BI36" s="197"/>
    </row>
  </sheetData>
  <sheetProtection/>
  <mergeCells count="432">
    <mergeCell ref="AX35:AZ35"/>
    <mergeCell ref="BA35:BC35"/>
    <mergeCell ref="BD35:BF35"/>
    <mergeCell ref="BG35:BI35"/>
    <mergeCell ref="AF35:AG35"/>
    <mergeCell ref="AH35:AI35"/>
    <mergeCell ref="AM35:AN35"/>
    <mergeCell ref="AO35:AP35"/>
    <mergeCell ref="AT35:AU35"/>
    <mergeCell ref="AV35:AW35"/>
    <mergeCell ref="W35:Y35"/>
    <mergeCell ref="Z35:AB35"/>
    <mergeCell ref="AC35:AE35"/>
    <mergeCell ref="AJ35:AL35"/>
    <mergeCell ref="AQ35:AS35"/>
    <mergeCell ref="B35:D35"/>
    <mergeCell ref="E35:G35"/>
    <mergeCell ref="H35:J35"/>
    <mergeCell ref="K35:M35"/>
    <mergeCell ref="N35:P35"/>
    <mergeCell ref="T35:V35"/>
    <mergeCell ref="Q35:S35"/>
    <mergeCell ref="BA36:BC36"/>
    <mergeCell ref="BD36:BF36"/>
    <mergeCell ref="BG36:BI36"/>
    <mergeCell ref="AM36:AN36"/>
    <mergeCell ref="AO36:AP36"/>
    <mergeCell ref="AQ36:AS36"/>
    <mergeCell ref="AT36:AU36"/>
    <mergeCell ref="AV36:AW36"/>
    <mergeCell ref="AX36:AZ36"/>
    <mergeCell ref="W36:Y36"/>
    <mergeCell ref="Z36:AB36"/>
    <mergeCell ref="AC36:AE36"/>
    <mergeCell ref="AF36:AG36"/>
    <mergeCell ref="AH36:AI36"/>
    <mergeCell ref="AJ36:AL36"/>
    <mergeCell ref="BA34:BC34"/>
    <mergeCell ref="BD34:BF34"/>
    <mergeCell ref="BG34:BI34"/>
    <mergeCell ref="B36:D36"/>
    <mergeCell ref="E36:G36"/>
    <mergeCell ref="H36:J36"/>
    <mergeCell ref="K36:M36"/>
    <mergeCell ref="N36:P36"/>
    <mergeCell ref="Q36:S36"/>
    <mergeCell ref="T36:V36"/>
    <mergeCell ref="AM34:AN34"/>
    <mergeCell ref="AO34:AP34"/>
    <mergeCell ref="AQ34:AS34"/>
    <mergeCell ref="AT34:AU34"/>
    <mergeCell ref="AV34:AW34"/>
    <mergeCell ref="AX34:AZ34"/>
    <mergeCell ref="W34:Y34"/>
    <mergeCell ref="Z34:AB34"/>
    <mergeCell ref="AC34:AE34"/>
    <mergeCell ref="AF34:AG34"/>
    <mergeCell ref="AH34:AI34"/>
    <mergeCell ref="AJ34:AL34"/>
    <mergeCell ref="BA33:BC33"/>
    <mergeCell ref="BD33:BF33"/>
    <mergeCell ref="BG33:BI33"/>
    <mergeCell ref="B34:D34"/>
    <mergeCell ref="E34:G34"/>
    <mergeCell ref="H34:J34"/>
    <mergeCell ref="K34:M34"/>
    <mergeCell ref="N34:P34"/>
    <mergeCell ref="Q34:S34"/>
    <mergeCell ref="T34:V34"/>
    <mergeCell ref="AM33:AN33"/>
    <mergeCell ref="AO33:AP33"/>
    <mergeCell ref="AQ33:AS33"/>
    <mergeCell ref="AT33:AU33"/>
    <mergeCell ref="AV33:AW33"/>
    <mergeCell ref="AX33:AZ33"/>
    <mergeCell ref="W33:Y33"/>
    <mergeCell ref="Z33:AB33"/>
    <mergeCell ref="AC33:AE33"/>
    <mergeCell ref="AF33:AG33"/>
    <mergeCell ref="AH33:AI33"/>
    <mergeCell ref="AJ33:AL33"/>
    <mergeCell ref="BA32:BC32"/>
    <mergeCell ref="BD32:BF32"/>
    <mergeCell ref="BG32:BI32"/>
    <mergeCell ref="B33:D33"/>
    <mergeCell ref="E33:G33"/>
    <mergeCell ref="H33:J33"/>
    <mergeCell ref="K33:M33"/>
    <mergeCell ref="N33:P33"/>
    <mergeCell ref="Q33:S33"/>
    <mergeCell ref="T33:V33"/>
    <mergeCell ref="AM32:AN32"/>
    <mergeCell ref="AO32:AP32"/>
    <mergeCell ref="AQ32:AS32"/>
    <mergeCell ref="AT32:AU32"/>
    <mergeCell ref="AV32:AW32"/>
    <mergeCell ref="AX32:AZ32"/>
    <mergeCell ref="W32:Y32"/>
    <mergeCell ref="Z32:AB32"/>
    <mergeCell ref="AC32:AE32"/>
    <mergeCell ref="AF32:AG32"/>
    <mergeCell ref="AH32:AI32"/>
    <mergeCell ref="AJ32:AL32"/>
    <mergeCell ref="BA31:BC31"/>
    <mergeCell ref="BD31:BF31"/>
    <mergeCell ref="BG31:BI31"/>
    <mergeCell ref="B32:D32"/>
    <mergeCell ref="E32:G32"/>
    <mergeCell ref="H32:J32"/>
    <mergeCell ref="K32:M32"/>
    <mergeCell ref="N32:P32"/>
    <mergeCell ref="Q32:S32"/>
    <mergeCell ref="T32:V32"/>
    <mergeCell ref="AM31:AN31"/>
    <mergeCell ref="AO31:AP31"/>
    <mergeCell ref="AQ31:AS31"/>
    <mergeCell ref="AT31:AU31"/>
    <mergeCell ref="AV31:AW31"/>
    <mergeCell ref="AX31:AZ31"/>
    <mergeCell ref="W31:Y31"/>
    <mergeCell ref="Z31:AB31"/>
    <mergeCell ref="AC31:AE31"/>
    <mergeCell ref="AF31:AG31"/>
    <mergeCell ref="AH31:AI31"/>
    <mergeCell ref="AJ31:AL31"/>
    <mergeCell ref="BA30:BC30"/>
    <mergeCell ref="BD30:BF30"/>
    <mergeCell ref="BG30:BI30"/>
    <mergeCell ref="B31:D31"/>
    <mergeCell ref="E31:G31"/>
    <mergeCell ref="H31:J31"/>
    <mergeCell ref="K31:M31"/>
    <mergeCell ref="N31:P31"/>
    <mergeCell ref="Q31:S31"/>
    <mergeCell ref="T31:V31"/>
    <mergeCell ref="AM30:AN30"/>
    <mergeCell ref="AO30:AP30"/>
    <mergeCell ref="AQ30:AS30"/>
    <mergeCell ref="AT30:AU30"/>
    <mergeCell ref="AV30:AW30"/>
    <mergeCell ref="AX30:AZ30"/>
    <mergeCell ref="W30:Y30"/>
    <mergeCell ref="Z30:AB30"/>
    <mergeCell ref="AC30:AE30"/>
    <mergeCell ref="AF30:AG30"/>
    <mergeCell ref="AH30:AI30"/>
    <mergeCell ref="AJ30:AL30"/>
    <mergeCell ref="AQ29:AS29"/>
    <mergeCell ref="AT29:AU29"/>
    <mergeCell ref="AV29:AW29"/>
    <mergeCell ref="B30:D30"/>
    <mergeCell ref="E30:G30"/>
    <mergeCell ref="H30:J30"/>
    <mergeCell ref="K30:M30"/>
    <mergeCell ref="N30:P30"/>
    <mergeCell ref="Q30:S30"/>
    <mergeCell ref="T30:V30"/>
    <mergeCell ref="AM29:AN29"/>
    <mergeCell ref="AO29:AP29"/>
    <mergeCell ref="W29:Y29"/>
    <mergeCell ref="Z29:AB29"/>
    <mergeCell ref="AC29:AE29"/>
    <mergeCell ref="AF29:AG29"/>
    <mergeCell ref="AH29:AI29"/>
    <mergeCell ref="AJ29:AL29"/>
    <mergeCell ref="H29:M29"/>
    <mergeCell ref="N29:S29"/>
    <mergeCell ref="T29:V29"/>
    <mergeCell ref="BD27:BF29"/>
    <mergeCell ref="BG27:BI29"/>
    <mergeCell ref="AC28:AI28"/>
    <mergeCell ref="AJ28:AP28"/>
    <mergeCell ref="AQ28:AW28"/>
    <mergeCell ref="AX28:AZ29"/>
    <mergeCell ref="BA28:BC29"/>
    <mergeCell ref="H24:Q24"/>
    <mergeCell ref="Z24:AP24"/>
    <mergeCell ref="AS24:BB24"/>
    <mergeCell ref="A26:BA26"/>
    <mergeCell ref="A27:A30"/>
    <mergeCell ref="B27:S28"/>
    <mergeCell ref="T27:AB28"/>
    <mergeCell ref="AC27:AW27"/>
    <mergeCell ref="AX27:BC27"/>
    <mergeCell ref="B29:G29"/>
    <mergeCell ref="A20:F20"/>
    <mergeCell ref="H20:V20"/>
    <mergeCell ref="Z20:AF20"/>
    <mergeCell ref="AS20:BI20"/>
    <mergeCell ref="H22:Q22"/>
    <mergeCell ref="Z22:AP22"/>
    <mergeCell ref="AS22:BF22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H10:AH11"/>
    <mergeCell ref="AI10:AI11"/>
    <mergeCell ref="AJ10:AJ11"/>
    <mergeCell ref="AU10:AU11"/>
    <mergeCell ref="AV10:AV11"/>
    <mergeCell ref="AM10:AM11"/>
    <mergeCell ref="AN10:AN11"/>
    <mergeCell ref="AO10:AO11"/>
    <mergeCell ref="AP10:AP11"/>
    <mergeCell ref="AL10:AL11"/>
    <mergeCell ref="AB10:AB11"/>
    <mergeCell ref="AC10:AC11"/>
    <mergeCell ref="AD10:AD11"/>
    <mergeCell ref="AE10:AE11"/>
    <mergeCell ref="AF10:AF11"/>
    <mergeCell ref="AG10:AG11"/>
    <mergeCell ref="V10:V11"/>
    <mergeCell ref="W10:W11"/>
    <mergeCell ref="X10:X11"/>
    <mergeCell ref="Y10:Y11"/>
    <mergeCell ref="Z10:Z11"/>
    <mergeCell ref="AA10:AA11"/>
    <mergeCell ref="M10:M11"/>
    <mergeCell ref="N10:N11"/>
    <mergeCell ref="O10:O11"/>
    <mergeCell ref="P10:P11"/>
    <mergeCell ref="Q10:Q11"/>
    <mergeCell ref="AK10:AK11"/>
    <mergeCell ref="R10:R11"/>
    <mergeCell ref="S10:S11"/>
    <mergeCell ref="T10:T11"/>
    <mergeCell ref="U10:U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H124"/>
  <sheetViews>
    <sheetView showGridLines="0" tabSelected="1" zoomScale="136" zoomScaleNormal="136" zoomScalePageLayoutView="0" workbookViewId="0" topLeftCell="A1">
      <selection activeCell="G58" sqref="G58"/>
    </sheetView>
  </sheetViews>
  <sheetFormatPr defaultColWidth="14.66015625" defaultRowHeight="13.5" customHeight="1"/>
  <cols>
    <col min="1" max="1" width="10.5" style="2" customWidth="1"/>
    <col min="2" max="2" width="24.16015625" style="2" customWidth="1"/>
    <col min="3" max="3" width="2.66015625" style="2" customWidth="1"/>
    <col min="4" max="4" width="2.33203125" style="2" customWidth="1"/>
    <col min="5" max="5" width="3.5" style="2" customWidth="1"/>
    <col min="6" max="6" width="1.83203125" style="2" customWidth="1"/>
    <col min="7" max="7" width="3.83203125" style="2" customWidth="1"/>
    <col min="8" max="8" width="4.16015625" style="2" customWidth="1"/>
    <col min="9" max="11" width="3.83203125" style="2" customWidth="1"/>
    <col min="12" max="13" width="3.5" style="2" customWidth="1"/>
    <col min="14" max="14" width="3.16015625" style="2" customWidth="1"/>
    <col min="15" max="15" width="3.66015625" style="2" customWidth="1"/>
    <col min="16" max="16" width="3" style="2" customWidth="1"/>
    <col min="17" max="18" width="3.66015625" style="2" customWidth="1"/>
    <col min="19" max="19" width="3.33203125" style="2" customWidth="1"/>
    <col min="20" max="20" width="3.83203125" style="2" customWidth="1"/>
    <col min="21" max="21" width="3.33203125" style="2" customWidth="1"/>
    <col min="22" max="22" width="3.66015625" style="2" customWidth="1"/>
    <col min="23" max="23" width="2.83203125" style="2" customWidth="1"/>
    <col min="24" max="24" width="3.16015625" style="2" customWidth="1"/>
    <col min="25" max="25" width="3" style="2" customWidth="1"/>
    <col min="26" max="26" width="3.33203125" style="2" customWidth="1"/>
    <col min="27" max="28" width="3" style="2" customWidth="1"/>
    <col min="29" max="29" width="0" style="2" hidden="1" customWidth="1"/>
    <col min="30" max="30" width="0.4921875" style="2" customWidth="1"/>
    <col min="31" max="31" width="0" style="2" hidden="1" customWidth="1"/>
    <col min="32" max="34" width="3" style="2" customWidth="1"/>
    <col min="35" max="35" width="2.83203125" style="2" customWidth="1"/>
    <col min="36" max="36" width="0" style="2" hidden="1" customWidth="1"/>
    <col min="37" max="37" width="2.16015625" style="2" customWidth="1"/>
    <col min="38" max="38" width="0" style="2" hidden="1" customWidth="1"/>
    <col min="39" max="39" width="3.33203125" style="2" customWidth="1"/>
    <col min="40" max="40" width="3.5" style="2" customWidth="1"/>
    <col min="41" max="41" width="2.83203125" style="2" customWidth="1"/>
    <col min="42" max="42" width="3.33203125" style="2" customWidth="1"/>
    <col min="43" max="43" width="0" style="2" hidden="1" customWidth="1"/>
    <col min="44" max="44" width="3" style="2" customWidth="1"/>
    <col min="45" max="45" width="0" style="2" hidden="1" customWidth="1"/>
    <col min="46" max="46" width="3.66015625" style="2" customWidth="1"/>
    <col min="47" max="47" width="3.5" style="2" customWidth="1"/>
    <col min="48" max="48" width="3.33203125" style="2" customWidth="1"/>
    <col min="49" max="49" width="3.5" style="2" customWidth="1"/>
    <col min="50" max="50" width="0.1640625" style="2" hidden="1" customWidth="1"/>
    <col min="51" max="51" width="3.16015625" style="2" customWidth="1"/>
    <col min="52" max="52" width="0" style="2" hidden="1" customWidth="1"/>
    <col min="53" max="53" width="3.5" style="2" customWidth="1"/>
    <col min="54" max="54" width="3.66015625" style="2" customWidth="1"/>
    <col min="55" max="55" width="3.33203125" style="2" customWidth="1"/>
    <col min="56" max="56" width="3.66015625" style="2" customWidth="1"/>
    <col min="57" max="57" width="2.5" style="2" customWidth="1"/>
    <col min="58" max="58" width="0" style="2" hidden="1" customWidth="1"/>
    <col min="59" max="16384" width="14.66015625" style="2" customWidth="1"/>
  </cols>
  <sheetData>
    <row r="1" spans="1:58" ht="12.75" customHeight="1">
      <c r="A1" s="220" t="s">
        <v>335</v>
      </c>
      <c r="B1" s="221" t="s">
        <v>99</v>
      </c>
      <c r="C1" s="222" t="s">
        <v>100</v>
      </c>
      <c r="D1" s="222"/>
      <c r="E1" s="222"/>
      <c r="F1" s="222"/>
      <c r="G1" s="222"/>
      <c r="H1" s="222"/>
      <c r="I1" s="222"/>
      <c r="J1" s="222"/>
      <c r="K1" s="222"/>
      <c r="L1" s="222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</row>
    <row r="2" spans="1:58" ht="12.75" customHeight="1">
      <c r="A2" s="220"/>
      <c r="B2" s="221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 t="s">
        <v>287</v>
      </c>
      <c r="N2" s="223"/>
      <c r="O2" s="223"/>
      <c r="P2" s="223"/>
      <c r="Q2" s="223"/>
      <c r="R2" s="223"/>
      <c r="S2" s="223"/>
      <c r="T2" s="223"/>
      <c r="U2" s="223" t="s">
        <v>344</v>
      </c>
      <c r="V2" s="223"/>
      <c r="W2" s="223"/>
      <c r="X2" s="223"/>
      <c r="Y2" s="223"/>
      <c r="Z2" s="223"/>
      <c r="AA2" s="223"/>
      <c r="AB2" s="223"/>
      <c r="AC2" s="223"/>
      <c r="AD2" s="223"/>
      <c r="AE2" s="223" t="s">
        <v>101</v>
      </c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 t="s">
        <v>102</v>
      </c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6" t="s">
        <v>103</v>
      </c>
    </row>
    <row r="3" spans="1:58" ht="12.75" customHeight="1">
      <c r="A3" s="220"/>
      <c r="B3" s="221"/>
      <c r="C3" s="219" t="s">
        <v>104</v>
      </c>
      <c r="D3" s="219" t="s">
        <v>105</v>
      </c>
      <c r="E3" s="219" t="s">
        <v>106</v>
      </c>
      <c r="F3" s="219" t="s">
        <v>331</v>
      </c>
      <c r="G3" s="224" t="s">
        <v>312</v>
      </c>
      <c r="H3" s="219" t="s">
        <v>107</v>
      </c>
      <c r="I3" s="227" t="s">
        <v>108</v>
      </c>
      <c r="J3" s="227"/>
      <c r="K3" s="227"/>
      <c r="L3" s="227"/>
      <c r="M3" s="218" t="s">
        <v>285</v>
      </c>
      <c r="N3" s="218"/>
      <c r="O3" s="218"/>
      <c r="P3" s="218"/>
      <c r="Q3" s="218" t="s">
        <v>109</v>
      </c>
      <c r="R3" s="218"/>
      <c r="S3" s="218"/>
      <c r="T3" s="218"/>
      <c r="U3" s="218" t="s">
        <v>110</v>
      </c>
      <c r="V3" s="218"/>
      <c r="W3" s="218"/>
      <c r="X3" s="218"/>
      <c r="Y3" s="218" t="s">
        <v>286</v>
      </c>
      <c r="Z3" s="218"/>
      <c r="AA3" s="218"/>
      <c r="AB3" s="218"/>
      <c r="AC3" s="218"/>
      <c r="AD3" s="218"/>
      <c r="AE3" s="218" t="s">
        <v>111</v>
      </c>
      <c r="AF3" s="218"/>
      <c r="AG3" s="218"/>
      <c r="AH3" s="218"/>
      <c r="AI3" s="218"/>
      <c r="AJ3" s="218"/>
      <c r="AK3" s="218"/>
      <c r="AL3" s="218" t="s">
        <v>112</v>
      </c>
      <c r="AM3" s="218"/>
      <c r="AN3" s="218"/>
      <c r="AO3" s="218"/>
      <c r="AP3" s="218"/>
      <c r="AQ3" s="218"/>
      <c r="AR3" s="218"/>
      <c r="AS3" s="218" t="s">
        <v>113</v>
      </c>
      <c r="AT3" s="218"/>
      <c r="AU3" s="218"/>
      <c r="AV3" s="218"/>
      <c r="AW3" s="218"/>
      <c r="AX3" s="218"/>
      <c r="AY3" s="218"/>
      <c r="AZ3" s="218" t="s">
        <v>114</v>
      </c>
      <c r="BA3" s="218"/>
      <c r="BB3" s="218"/>
      <c r="BC3" s="218"/>
      <c r="BD3" s="218"/>
      <c r="BE3" s="218"/>
      <c r="BF3" s="26" t="s">
        <v>115</v>
      </c>
    </row>
    <row r="4" spans="1:58" ht="12.75" customHeight="1">
      <c r="A4" s="220"/>
      <c r="B4" s="221"/>
      <c r="C4" s="219"/>
      <c r="D4" s="219"/>
      <c r="E4" s="219"/>
      <c r="F4" s="219"/>
      <c r="G4" s="225"/>
      <c r="H4" s="219"/>
      <c r="I4" s="233" t="s">
        <v>116</v>
      </c>
      <c r="J4" s="218" t="s">
        <v>117</v>
      </c>
      <c r="K4" s="218"/>
      <c r="L4" s="218"/>
      <c r="M4" s="218" t="s">
        <v>315</v>
      </c>
      <c r="N4" s="218"/>
      <c r="O4" s="218"/>
      <c r="P4" s="218"/>
      <c r="Q4" s="218" t="s">
        <v>341</v>
      </c>
      <c r="R4" s="218"/>
      <c r="S4" s="218"/>
      <c r="T4" s="218"/>
      <c r="U4" s="218"/>
      <c r="V4" s="218"/>
      <c r="W4" s="218"/>
      <c r="X4" s="218"/>
      <c r="Y4" s="218" t="s">
        <v>317</v>
      </c>
      <c r="Z4" s="218"/>
      <c r="AA4" s="218"/>
      <c r="AB4" s="218"/>
      <c r="AC4" s="218"/>
      <c r="AD4" s="218"/>
      <c r="AE4" s="218" t="s">
        <v>318</v>
      </c>
      <c r="AF4" s="218"/>
      <c r="AG4" s="218"/>
      <c r="AH4" s="218"/>
      <c r="AI4" s="218"/>
      <c r="AJ4" s="218"/>
      <c r="AK4" s="218"/>
      <c r="AL4" s="218" t="s">
        <v>316</v>
      </c>
      <c r="AM4" s="218"/>
      <c r="AN4" s="218"/>
      <c r="AO4" s="218"/>
      <c r="AP4" s="218"/>
      <c r="AQ4" s="218"/>
      <c r="AR4" s="218"/>
      <c r="AS4" s="218" t="s">
        <v>318</v>
      </c>
      <c r="AT4" s="218"/>
      <c r="AU4" s="218"/>
      <c r="AV4" s="218"/>
      <c r="AW4" s="218"/>
      <c r="AX4" s="218"/>
      <c r="AY4" s="218"/>
      <c r="AZ4" s="218" t="s">
        <v>319</v>
      </c>
      <c r="BA4" s="218"/>
      <c r="BB4" s="218"/>
      <c r="BC4" s="218"/>
      <c r="BD4" s="218"/>
      <c r="BE4" s="218"/>
      <c r="BF4" s="26" t="s">
        <v>118</v>
      </c>
    </row>
    <row r="5" spans="1:58" ht="12.75" customHeight="1">
      <c r="A5" s="220"/>
      <c r="B5" s="221"/>
      <c r="C5" s="219"/>
      <c r="D5" s="219"/>
      <c r="E5" s="219"/>
      <c r="F5" s="219"/>
      <c r="G5" s="225"/>
      <c r="H5" s="219"/>
      <c r="I5" s="233"/>
      <c r="J5" s="70"/>
      <c r="K5" s="70"/>
      <c r="L5" s="74"/>
      <c r="M5" s="211"/>
      <c r="N5" s="212"/>
      <c r="O5" s="212"/>
      <c r="P5" s="212"/>
      <c r="Q5" s="211"/>
      <c r="R5" s="212"/>
      <c r="S5" s="212"/>
      <c r="T5" s="212"/>
      <c r="U5" s="213"/>
      <c r="V5" s="212"/>
      <c r="W5" s="212"/>
      <c r="X5" s="212"/>
      <c r="Y5" s="213"/>
      <c r="Z5" s="212"/>
      <c r="AA5" s="212"/>
      <c r="AB5" s="212"/>
      <c r="AC5" s="75"/>
      <c r="AD5" s="76"/>
      <c r="AE5" s="70"/>
      <c r="AF5" s="213"/>
      <c r="AG5" s="214"/>
      <c r="AH5" s="214"/>
      <c r="AI5" s="214"/>
      <c r="AJ5" s="75"/>
      <c r="AK5" s="76"/>
      <c r="AL5" s="70"/>
      <c r="AM5" s="215"/>
      <c r="AN5" s="214"/>
      <c r="AO5" s="214"/>
      <c r="AP5" s="214"/>
      <c r="AQ5" s="214"/>
      <c r="AR5" s="216"/>
      <c r="AS5" s="70"/>
      <c r="AT5" s="211"/>
      <c r="AU5" s="212"/>
      <c r="AV5" s="212"/>
      <c r="AW5" s="212"/>
      <c r="AX5" s="212"/>
      <c r="AY5" s="217"/>
      <c r="AZ5" s="70"/>
      <c r="BA5" s="211"/>
      <c r="BB5" s="212"/>
      <c r="BC5" s="212"/>
      <c r="BD5" s="212"/>
      <c r="BE5" s="217"/>
      <c r="BF5" s="26"/>
    </row>
    <row r="6" spans="1:58" ht="16.5" customHeight="1">
      <c r="A6" s="220"/>
      <c r="B6" s="221"/>
      <c r="C6" s="219"/>
      <c r="D6" s="219"/>
      <c r="E6" s="219"/>
      <c r="F6" s="219"/>
      <c r="G6" s="225"/>
      <c r="H6" s="219"/>
      <c r="I6" s="219"/>
      <c r="J6" s="219" t="s">
        <v>119</v>
      </c>
      <c r="K6" s="219" t="s">
        <v>120</v>
      </c>
      <c r="L6" s="228" t="s">
        <v>121</v>
      </c>
      <c r="M6" s="228" t="s">
        <v>123</v>
      </c>
      <c r="N6" s="228" t="s">
        <v>116</v>
      </c>
      <c r="O6" s="230" t="s">
        <v>117</v>
      </c>
      <c r="P6" s="231"/>
      <c r="Q6" s="228" t="s">
        <v>123</v>
      </c>
      <c r="R6" s="228" t="s">
        <v>116</v>
      </c>
      <c r="S6" s="230" t="s">
        <v>117</v>
      </c>
      <c r="T6" s="231"/>
      <c r="U6" s="228" t="s">
        <v>123</v>
      </c>
      <c r="V6" s="228" t="s">
        <v>116</v>
      </c>
      <c r="W6" s="230" t="s">
        <v>117</v>
      </c>
      <c r="X6" s="231"/>
      <c r="Y6" s="228" t="s">
        <v>123</v>
      </c>
      <c r="Z6" s="228" t="s">
        <v>116</v>
      </c>
      <c r="AA6" s="230" t="s">
        <v>117</v>
      </c>
      <c r="AB6" s="231"/>
      <c r="AC6" s="231"/>
      <c r="AD6" s="232"/>
      <c r="AE6" s="218" t="s">
        <v>122</v>
      </c>
      <c r="AF6" s="228" t="s">
        <v>123</v>
      </c>
      <c r="AG6" s="228" t="s">
        <v>116</v>
      </c>
      <c r="AH6" s="230" t="s">
        <v>117</v>
      </c>
      <c r="AI6" s="231"/>
      <c r="AJ6" s="231"/>
      <c r="AK6" s="232"/>
      <c r="AL6" s="218" t="s">
        <v>122</v>
      </c>
      <c r="AM6" s="228" t="s">
        <v>123</v>
      </c>
      <c r="AN6" s="228" t="s">
        <v>116</v>
      </c>
      <c r="AO6" s="230" t="s">
        <v>117</v>
      </c>
      <c r="AP6" s="231"/>
      <c r="AQ6" s="231"/>
      <c r="AR6" s="232"/>
      <c r="AS6" s="218" t="s">
        <v>122</v>
      </c>
      <c r="AT6" s="219" t="s">
        <v>123</v>
      </c>
      <c r="AU6" s="228" t="s">
        <v>116</v>
      </c>
      <c r="AV6" s="230" t="s">
        <v>117</v>
      </c>
      <c r="AW6" s="231"/>
      <c r="AX6" s="231"/>
      <c r="AY6" s="232"/>
      <c r="AZ6" s="218" t="s">
        <v>122</v>
      </c>
      <c r="BA6" s="228" t="s">
        <v>123</v>
      </c>
      <c r="BB6" s="228" t="s">
        <v>116</v>
      </c>
      <c r="BC6" s="230" t="s">
        <v>117</v>
      </c>
      <c r="BD6" s="231"/>
      <c r="BE6" s="232"/>
      <c r="BF6" s="223" t="s">
        <v>122</v>
      </c>
    </row>
    <row r="7" spans="1:58" ht="60.75" customHeight="1">
      <c r="A7" s="220"/>
      <c r="B7" s="221"/>
      <c r="C7" s="219"/>
      <c r="D7" s="219"/>
      <c r="E7" s="219"/>
      <c r="F7" s="219"/>
      <c r="G7" s="226"/>
      <c r="H7" s="219"/>
      <c r="I7" s="219"/>
      <c r="J7" s="219"/>
      <c r="K7" s="219"/>
      <c r="L7" s="229"/>
      <c r="M7" s="229"/>
      <c r="N7" s="229"/>
      <c r="O7" s="69" t="s">
        <v>119</v>
      </c>
      <c r="P7" s="69" t="s">
        <v>120</v>
      </c>
      <c r="Q7" s="229"/>
      <c r="R7" s="229"/>
      <c r="S7" s="69" t="s">
        <v>119</v>
      </c>
      <c r="T7" s="69" t="s">
        <v>120</v>
      </c>
      <c r="U7" s="229"/>
      <c r="V7" s="229"/>
      <c r="W7" s="69" t="s">
        <v>119</v>
      </c>
      <c r="X7" s="69" t="s">
        <v>120</v>
      </c>
      <c r="Y7" s="229"/>
      <c r="Z7" s="229"/>
      <c r="AA7" s="69" t="s">
        <v>119</v>
      </c>
      <c r="AB7" s="69" t="s">
        <v>120</v>
      </c>
      <c r="AC7" s="71" t="s">
        <v>124</v>
      </c>
      <c r="AD7" s="69"/>
      <c r="AE7" s="218"/>
      <c r="AF7" s="229"/>
      <c r="AG7" s="229"/>
      <c r="AH7" s="69" t="s">
        <v>119</v>
      </c>
      <c r="AI7" s="69" t="s">
        <v>120</v>
      </c>
      <c r="AJ7" s="71" t="s">
        <v>124</v>
      </c>
      <c r="AK7" s="69" t="s">
        <v>121</v>
      </c>
      <c r="AL7" s="218"/>
      <c r="AM7" s="229"/>
      <c r="AN7" s="229"/>
      <c r="AO7" s="69" t="s">
        <v>119</v>
      </c>
      <c r="AP7" s="69" t="s">
        <v>120</v>
      </c>
      <c r="AQ7" s="71" t="s">
        <v>124</v>
      </c>
      <c r="AR7" s="72" t="s">
        <v>121</v>
      </c>
      <c r="AS7" s="218"/>
      <c r="AT7" s="219"/>
      <c r="AU7" s="229"/>
      <c r="AV7" s="69" t="s">
        <v>119</v>
      </c>
      <c r="AW7" s="69" t="s">
        <v>120</v>
      </c>
      <c r="AX7" s="71" t="s">
        <v>124</v>
      </c>
      <c r="AY7" s="69" t="s">
        <v>121</v>
      </c>
      <c r="AZ7" s="218"/>
      <c r="BA7" s="229"/>
      <c r="BB7" s="229"/>
      <c r="BC7" s="69" t="s">
        <v>119</v>
      </c>
      <c r="BD7" s="69" t="s">
        <v>120</v>
      </c>
      <c r="BE7" s="69" t="s">
        <v>121</v>
      </c>
      <c r="BF7" s="223"/>
    </row>
    <row r="8" spans="1:58" ht="13.5" customHeight="1">
      <c r="A8" s="27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11</v>
      </c>
      <c r="H8" s="28">
        <v>13</v>
      </c>
      <c r="I8" s="28">
        <v>15</v>
      </c>
      <c r="J8" s="28">
        <v>16</v>
      </c>
      <c r="K8" s="28">
        <v>17</v>
      </c>
      <c r="L8" s="28">
        <v>19</v>
      </c>
      <c r="M8" s="28">
        <v>21</v>
      </c>
      <c r="N8" s="28">
        <v>22</v>
      </c>
      <c r="O8" s="28">
        <v>23</v>
      </c>
      <c r="P8" s="28">
        <v>24</v>
      </c>
      <c r="Q8" s="28">
        <v>28</v>
      </c>
      <c r="R8" s="28">
        <v>29</v>
      </c>
      <c r="S8" s="28">
        <v>30</v>
      </c>
      <c r="T8" s="28">
        <v>31</v>
      </c>
      <c r="U8" s="28">
        <v>35</v>
      </c>
      <c r="V8" s="28">
        <v>36</v>
      </c>
      <c r="W8" s="28">
        <v>37</v>
      </c>
      <c r="X8" s="28">
        <v>38</v>
      </c>
      <c r="Y8" s="28">
        <v>42</v>
      </c>
      <c r="Z8" s="28">
        <v>43</v>
      </c>
      <c r="AA8" s="28">
        <v>44</v>
      </c>
      <c r="AB8" s="28">
        <v>45</v>
      </c>
      <c r="AC8" s="28">
        <v>46</v>
      </c>
      <c r="AD8" s="28">
        <v>47</v>
      </c>
      <c r="AE8" s="28">
        <v>48</v>
      </c>
      <c r="AF8" s="28">
        <v>49</v>
      </c>
      <c r="AG8" s="28">
        <v>50</v>
      </c>
      <c r="AH8" s="28">
        <v>51</v>
      </c>
      <c r="AI8" s="28">
        <v>52</v>
      </c>
      <c r="AJ8" s="28">
        <v>53</v>
      </c>
      <c r="AK8" s="28">
        <v>54</v>
      </c>
      <c r="AL8" s="28">
        <v>55</v>
      </c>
      <c r="AM8" s="28">
        <v>56</v>
      </c>
      <c r="AN8" s="28">
        <v>57</v>
      </c>
      <c r="AO8" s="28">
        <v>58</v>
      </c>
      <c r="AP8" s="28">
        <v>59</v>
      </c>
      <c r="AQ8" s="28">
        <v>60</v>
      </c>
      <c r="AR8" s="28">
        <v>61</v>
      </c>
      <c r="AS8" s="28">
        <v>62</v>
      </c>
      <c r="AT8" s="28">
        <v>63</v>
      </c>
      <c r="AU8" s="28">
        <v>64</v>
      </c>
      <c r="AV8" s="28">
        <v>65</v>
      </c>
      <c r="AW8" s="28">
        <v>66</v>
      </c>
      <c r="AX8" s="28">
        <v>67</v>
      </c>
      <c r="AY8" s="28">
        <v>68</v>
      </c>
      <c r="AZ8" s="28">
        <v>69</v>
      </c>
      <c r="BA8" s="28">
        <v>70</v>
      </c>
      <c r="BB8" s="28">
        <v>71</v>
      </c>
      <c r="BC8" s="28">
        <v>72</v>
      </c>
      <c r="BD8" s="28">
        <v>73</v>
      </c>
      <c r="BE8" s="28">
        <v>75</v>
      </c>
      <c r="BF8" s="28">
        <v>76</v>
      </c>
    </row>
    <row r="9" spans="1:58" ht="3.75" customHeight="1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1:58" ht="13.5" customHeight="1" thickBot="1">
      <c r="A10" s="29"/>
      <c r="B10" s="30" t="s">
        <v>141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1"/>
      <c r="P10" s="31"/>
      <c r="Q10" s="31"/>
      <c r="R10" s="32"/>
      <c r="S10" s="31"/>
      <c r="T10" s="31"/>
      <c r="U10" s="31"/>
      <c r="V10" s="32"/>
      <c r="W10" s="31"/>
      <c r="X10" s="31"/>
      <c r="Y10" s="31"/>
      <c r="Z10" s="32"/>
      <c r="AA10" s="31"/>
      <c r="AB10" s="31"/>
      <c r="AC10" s="31"/>
      <c r="AD10" s="31"/>
      <c r="AE10" s="32"/>
      <c r="AF10" s="31"/>
      <c r="AG10" s="32"/>
      <c r="AH10" s="31"/>
      <c r="AI10" s="31"/>
      <c r="AJ10" s="31"/>
      <c r="AK10" s="31"/>
      <c r="AL10" s="32"/>
      <c r="AM10" s="31"/>
      <c r="AN10" s="32"/>
      <c r="AO10" s="31"/>
      <c r="AP10" s="31"/>
      <c r="AQ10" s="31"/>
      <c r="AR10" s="31"/>
      <c r="AS10" s="32"/>
      <c r="AT10" s="31"/>
      <c r="AU10" s="32"/>
      <c r="AV10" s="31"/>
      <c r="AW10" s="31"/>
      <c r="AX10" s="31"/>
      <c r="AY10" s="31"/>
      <c r="AZ10" s="32"/>
      <c r="BA10" s="31"/>
      <c r="BB10" s="32"/>
      <c r="BC10" s="31"/>
      <c r="BD10" s="31"/>
      <c r="BE10" s="31"/>
      <c r="BF10" s="32" t="s">
        <v>142</v>
      </c>
    </row>
    <row r="11" spans="1:58" ht="33" customHeight="1" thickBot="1">
      <c r="A11" s="16" t="s">
        <v>144</v>
      </c>
      <c r="B11" s="121" t="s">
        <v>145</v>
      </c>
      <c r="C11" s="15">
        <v>4</v>
      </c>
      <c r="D11" s="16"/>
      <c r="E11" s="16">
        <v>13</v>
      </c>
      <c r="F11" s="17"/>
      <c r="G11" s="151">
        <f>G13+G14+G15+G16+G17+G18+G19+G20+G21+G22+G23+G24+G25</f>
        <v>1476</v>
      </c>
      <c r="H11" s="73">
        <f aca="true" t="shared" si="0" ref="H11:T11">H13+H14+H15+H16+H17+H18+H19+H20+H21+H22+H23+H24+H25</f>
        <v>72</v>
      </c>
      <c r="I11" s="151">
        <f t="shared" si="0"/>
        <v>1404</v>
      </c>
      <c r="J11" s="73">
        <f t="shared" si="0"/>
        <v>1111</v>
      </c>
      <c r="K11" s="73">
        <f t="shared" si="0"/>
        <v>293</v>
      </c>
      <c r="L11" s="73">
        <f t="shared" si="0"/>
        <v>0</v>
      </c>
      <c r="M11" s="73">
        <f t="shared" si="0"/>
        <v>36</v>
      </c>
      <c r="N11" s="73">
        <f t="shared" si="0"/>
        <v>633</v>
      </c>
      <c r="O11" s="73">
        <f t="shared" si="0"/>
        <v>473</v>
      </c>
      <c r="P11" s="73">
        <f t="shared" si="0"/>
        <v>142</v>
      </c>
      <c r="Q11" s="73">
        <v>36</v>
      </c>
      <c r="R11" s="73">
        <f t="shared" si="0"/>
        <v>828</v>
      </c>
      <c r="S11" s="73">
        <f t="shared" si="0"/>
        <v>638</v>
      </c>
      <c r="T11" s="73">
        <f t="shared" si="0"/>
        <v>190</v>
      </c>
      <c r="U11" s="15"/>
      <c r="V11" s="19"/>
      <c r="W11" s="19"/>
      <c r="X11" s="33"/>
      <c r="Y11" s="115"/>
      <c r="Z11" s="19"/>
      <c r="AA11" s="19"/>
      <c r="AB11" s="19"/>
      <c r="AC11" s="19"/>
      <c r="AD11" s="33"/>
      <c r="AE11" s="15"/>
      <c r="AF11" s="19"/>
      <c r="AG11" s="19"/>
      <c r="AH11" s="19"/>
      <c r="AI11" s="19"/>
      <c r="AJ11" s="19"/>
      <c r="AK11" s="33"/>
      <c r="AL11" s="15"/>
      <c r="AM11" s="19"/>
      <c r="AN11" s="19"/>
      <c r="AO11" s="19"/>
      <c r="AP11" s="19"/>
      <c r="AQ11" s="19"/>
      <c r="AR11" s="33"/>
      <c r="AS11" s="15"/>
      <c r="AT11" s="19"/>
      <c r="AU11" s="19"/>
      <c r="AV11" s="19"/>
      <c r="AW11" s="19"/>
      <c r="AX11" s="19"/>
      <c r="AY11" s="33"/>
      <c r="AZ11" s="15"/>
      <c r="BA11" s="19"/>
      <c r="BB11" s="19"/>
      <c r="BC11" s="19"/>
      <c r="BD11" s="19"/>
      <c r="BE11" s="33"/>
      <c r="BF11" s="15"/>
    </row>
    <row r="12" spans="1:58" ht="3.75" customHeight="1">
      <c r="A12" s="29"/>
      <c r="B12" s="34"/>
      <c r="C12" s="123"/>
      <c r="D12" s="29"/>
      <c r="E12" s="29"/>
      <c r="F12" s="124"/>
      <c r="G12" s="29"/>
      <c r="H12" s="29"/>
      <c r="I12" s="29"/>
      <c r="J12" s="29"/>
      <c r="K12" s="29"/>
      <c r="L12" s="29"/>
      <c r="M12" s="141"/>
      <c r="N12" s="29"/>
      <c r="O12" s="29"/>
      <c r="P12" s="124"/>
      <c r="Q12" s="141"/>
      <c r="R12" s="29"/>
      <c r="S12" s="29"/>
      <c r="T12" s="124"/>
      <c r="U12" s="123"/>
      <c r="V12" s="31"/>
      <c r="W12" s="31"/>
      <c r="X12" s="146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</row>
    <row r="13" spans="1:58" ht="18" customHeight="1">
      <c r="A13" s="202" t="s">
        <v>333</v>
      </c>
      <c r="B13" s="122" t="s">
        <v>146</v>
      </c>
      <c r="C13" s="37">
        <v>2</v>
      </c>
      <c r="D13" s="28"/>
      <c r="E13" s="28">
        <v>1</v>
      </c>
      <c r="F13" s="40"/>
      <c r="G13" s="68">
        <v>102</v>
      </c>
      <c r="H13" s="28">
        <v>24</v>
      </c>
      <c r="I13" s="13">
        <f>N13+R13</f>
        <v>78</v>
      </c>
      <c r="J13" s="13">
        <v>78</v>
      </c>
      <c r="K13" s="13"/>
      <c r="L13" s="112"/>
      <c r="M13" s="37">
        <v>12</v>
      </c>
      <c r="N13" s="13">
        <v>32</v>
      </c>
      <c r="O13" s="39">
        <v>32</v>
      </c>
      <c r="P13" s="40"/>
      <c r="Q13" s="37">
        <v>12</v>
      </c>
      <c r="R13" s="13">
        <v>46</v>
      </c>
      <c r="S13" s="39">
        <v>46</v>
      </c>
      <c r="T13" s="40"/>
      <c r="U13" s="37"/>
      <c r="V13" s="13"/>
      <c r="W13" s="28"/>
      <c r="X13" s="40"/>
      <c r="Y13" s="114"/>
      <c r="Z13" s="13"/>
      <c r="AA13" s="28"/>
      <c r="AB13" s="28"/>
      <c r="AC13" s="28"/>
      <c r="AD13" s="40"/>
      <c r="AE13" s="41"/>
      <c r="AF13" s="28"/>
      <c r="AG13" s="13"/>
      <c r="AH13" s="28"/>
      <c r="AI13" s="28"/>
      <c r="AJ13" s="28"/>
      <c r="AK13" s="40"/>
      <c r="AL13" s="41"/>
      <c r="AM13" s="28"/>
      <c r="AN13" s="13"/>
      <c r="AO13" s="28"/>
      <c r="AP13" s="28"/>
      <c r="AQ13" s="28"/>
      <c r="AR13" s="40"/>
      <c r="AS13" s="41"/>
      <c r="AT13" s="28"/>
      <c r="AU13" s="13"/>
      <c r="AV13" s="28"/>
      <c r="AW13" s="28"/>
      <c r="AX13" s="28"/>
      <c r="AY13" s="40"/>
      <c r="AZ13" s="41"/>
      <c r="BA13" s="28"/>
      <c r="BB13" s="13"/>
      <c r="BC13" s="28"/>
      <c r="BD13" s="28"/>
      <c r="BE13" s="40"/>
      <c r="BF13" s="41"/>
    </row>
    <row r="14" spans="1:58" ht="18" customHeight="1">
      <c r="A14" s="203"/>
      <c r="B14" s="122" t="s">
        <v>147</v>
      </c>
      <c r="C14" s="37"/>
      <c r="D14" s="28"/>
      <c r="E14" s="28">
        <v>2</v>
      </c>
      <c r="F14" s="40">
        <v>1</v>
      </c>
      <c r="G14" s="68">
        <f>H14+I14</f>
        <v>117</v>
      </c>
      <c r="H14" s="28">
        <v>0</v>
      </c>
      <c r="I14" s="13">
        <f>N14+R14</f>
        <v>117</v>
      </c>
      <c r="J14" s="13">
        <v>117</v>
      </c>
      <c r="K14" s="13"/>
      <c r="L14" s="112"/>
      <c r="M14" s="37">
        <v>0</v>
      </c>
      <c r="N14" s="13">
        <v>48</v>
      </c>
      <c r="O14" s="39">
        <v>48</v>
      </c>
      <c r="P14" s="40"/>
      <c r="Q14" s="37">
        <v>0</v>
      </c>
      <c r="R14" s="13">
        <v>69</v>
      </c>
      <c r="S14" s="39">
        <v>69</v>
      </c>
      <c r="T14" s="40"/>
      <c r="U14" s="37"/>
      <c r="V14" s="13"/>
      <c r="W14" s="28"/>
      <c r="X14" s="40"/>
      <c r="Y14" s="114"/>
      <c r="Z14" s="13"/>
      <c r="AA14" s="28"/>
      <c r="AB14" s="28"/>
      <c r="AC14" s="28"/>
      <c r="AD14" s="40"/>
      <c r="AE14" s="41"/>
      <c r="AF14" s="28"/>
      <c r="AG14" s="13"/>
      <c r="AH14" s="28"/>
      <c r="AI14" s="28"/>
      <c r="AJ14" s="28"/>
      <c r="AK14" s="40"/>
      <c r="AL14" s="41"/>
      <c r="AM14" s="28"/>
      <c r="AN14" s="13"/>
      <c r="AO14" s="28"/>
      <c r="AP14" s="28"/>
      <c r="AQ14" s="28"/>
      <c r="AR14" s="40"/>
      <c r="AS14" s="41"/>
      <c r="AT14" s="28"/>
      <c r="AU14" s="13"/>
      <c r="AV14" s="28"/>
      <c r="AW14" s="28"/>
      <c r="AX14" s="28"/>
      <c r="AY14" s="40"/>
      <c r="AZ14" s="41"/>
      <c r="BA14" s="28"/>
      <c r="BB14" s="13"/>
      <c r="BC14" s="28"/>
      <c r="BD14" s="28"/>
      <c r="BE14" s="40"/>
      <c r="BF14" s="41"/>
    </row>
    <row r="15" spans="1:58" ht="30" customHeight="1">
      <c r="A15" s="138" t="s">
        <v>334</v>
      </c>
      <c r="B15" s="122" t="s">
        <v>330</v>
      </c>
      <c r="C15" s="37"/>
      <c r="D15" s="28"/>
      <c r="E15" s="28">
        <v>3</v>
      </c>
      <c r="F15" s="40"/>
      <c r="G15" s="68">
        <v>39</v>
      </c>
      <c r="H15" s="28">
        <v>0</v>
      </c>
      <c r="I15" s="13">
        <v>39</v>
      </c>
      <c r="J15" s="13">
        <v>39</v>
      </c>
      <c r="K15" s="13"/>
      <c r="L15" s="112"/>
      <c r="M15" s="37">
        <v>0</v>
      </c>
      <c r="N15" s="13">
        <v>57</v>
      </c>
      <c r="O15" s="39">
        <v>39</v>
      </c>
      <c r="P15" s="40"/>
      <c r="Q15" s="37"/>
      <c r="R15" s="13"/>
      <c r="S15" s="39"/>
      <c r="T15" s="40"/>
      <c r="U15" s="37"/>
      <c r="V15" s="13"/>
      <c r="W15" s="28"/>
      <c r="X15" s="40"/>
      <c r="Y15" s="114"/>
      <c r="Z15" s="13"/>
      <c r="AA15" s="28"/>
      <c r="AB15" s="28"/>
      <c r="AC15" s="28"/>
      <c r="AD15" s="40"/>
      <c r="AE15" s="41"/>
      <c r="AF15" s="28"/>
      <c r="AG15" s="13"/>
      <c r="AH15" s="28"/>
      <c r="AI15" s="28"/>
      <c r="AJ15" s="28"/>
      <c r="AK15" s="40"/>
      <c r="AL15" s="41"/>
      <c r="AM15" s="28"/>
      <c r="AN15" s="13"/>
      <c r="AO15" s="28"/>
      <c r="AP15" s="28"/>
      <c r="AQ15" s="28"/>
      <c r="AR15" s="40"/>
      <c r="AS15" s="41"/>
      <c r="AT15" s="28"/>
      <c r="AU15" s="13"/>
      <c r="AV15" s="28"/>
      <c r="AW15" s="28"/>
      <c r="AX15" s="28"/>
      <c r="AY15" s="40"/>
      <c r="AZ15" s="41"/>
      <c r="BA15" s="28"/>
      <c r="BB15" s="13"/>
      <c r="BC15" s="28"/>
      <c r="BD15" s="28"/>
      <c r="BE15" s="40"/>
      <c r="BF15" s="41"/>
    </row>
    <row r="16" spans="1:58" ht="24" customHeight="1">
      <c r="A16" s="138" t="s">
        <v>336</v>
      </c>
      <c r="B16" s="122" t="s">
        <v>306</v>
      </c>
      <c r="C16" s="37"/>
      <c r="D16" s="28"/>
      <c r="E16" s="28">
        <v>2</v>
      </c>
      <c r="F16" s="40">
        <v>1</v>
      </c>
      <c r="G16" s="68">
        <f aca="true" t="shared" si="1" ref="G16:G25">H16+I16</f>
        <v>78</v>
      </c>
      <c r="H16" s="28">
        <v>0</v>
      </c>
      <c r="I16" s="13">
        <v>78</v>
      </c>
      <c r="J16" s="13"/>
      <c r="K16" s="13">
        <v>78</v>
      </c>
      <c r="L16" s="112"/>
      <c r="M16" s="37">
        <v>0</v>
      </c>
      <c r="N16" s="13">
        <v>48</v>
      </c>
      <c r="O16" s="28"/>
      <c r="P16" s="43">
        <v>48</v>
      </c>
      <c r="Q16" s="37">
        <v>0</v>
      </c>
      <c r="R16" s="13">
        <v>69</v>
      </c>
      <c r="S16" s="28"/>
      <c r="T16" s="43">
        <v>69</v>
      </c>
      <c r="U16" s="37"/>
      <c r="V16" s="13"/>
      <c r="W16" s="28"/>
      <c r="X16" s="40"/>
      <c r="Y16" s="114"/>
      <c r="Z16" s="13"/>
      <c r="AA16" s="28"/>
      <c r="AB16" s="28"/>
      <c r="AC16" s="28"/>
      <c r="AD16" s="40"/>
      <c r="AE16" s="41"/>
      <c r="AF16" s="28"/>
      <c r="AG16" s="13"/>
      <c r="AH16" s="28"/>
      <c r="AI16" s="28"/>
      <c r="AJ16" s="28"/>
      <c r="AK16" s="40"/>
      <c r="AL16" s="41"/>
      <c r="AM16" s="28"/>
      <c r="AN16" s="13"/>
      <c r="AO16" s="28"/>
      <c r="AP16" s="28"/>
      <c r="AQ16" s="28"/>
      <c r="AR16" s="40"/>
      <c r="AS16" s="41"/>
      <c r="AT16" s="28"/>
      <c r="AU16" s="13"/>
      <c r="AV16" s="28"/>
      <c r="AW16" s="28"/>
      <c r="AX16" s="28"/>
      <c r="AY16" s="40"/>
      <c r="AZ16" s="41"/>
      <c r="BA16" s="28"/>
      <c r="BB16" s="13"/>
      <c r="BC16" s="28"/>
      <c r="BD16" s="28"/>
      <c r="BE16" s="40"/>
      <c r="BF16" s="41"/>
    </row>
    <row r="17" spans="1:58" ht="22.5" customHeight="1">
      <c r="A17" s="138" t="s">
        <v>337</v>
      </c>
      <c r="B17" s="122" t="s">
        <v>301</v>
      </c>
      <c r="C17" s="37"/>
      <c r="D17" s="28"/>
      <c r="E17" s="28">
        <v>2</v>
      </c>
      <c r="F17" s="40">
        <v>1</v>
      </c>
      <c r="G17" s="68">
        <f t="shared" si="1"/>
        <v>234</v>
      </c>
      <c r="H17" s="28">
        <v>0</v>
      </c>
      <c r="I17" s="13">
        <f aca="true" t="shared" si="2" ref="I17:I25">N17+R17</f>
        <v>234</v>
      </c>
      <c r="J17" s="13">
        <v>234</v>
      </c>
      <c r="K17" s="13"/>
      <c r="L17" s="112"/>
      <c r="M17" s="37">
        <v>0</v>
      </c>
      <c r="N17" s="13">
        <v>96</v>
      </c>
      <c r="O17" s="39">
        <v>96</v>
      </c>
      <c r="P17" s="40"/>
      <c r="Q17" s="37">
        <v>0</v>
      </c>
      <c r="R17" s="13">
        <v>138</v>
      </c>
      <c r="S17" s="39">
        <v>138</v>
      </c>
      <c r="T17" s="40"/>
      <c r="U17" s="37"/>
      <c r="V17" s="13"/>
      <c r="W17" s="28"/>
      <c r="X17" s="40"/>
      <c r="Y17" s="114"/>
      <c r="Z17" s="13"/>
      <c r="AA17" s="28"/>
      <c r="AB17" s="28"/>
      <c r="AC17" s="28"/>
      <c r="AD17" s="40"/>
      <c r="AE17" s="41"/>
      <c r="AF17" s="28"/>
      <c r="AG17" s="13"/>
      <c r="AH17" s="28"/>
      <c r="AI17" s="28"/>
      <c r="AJ17" s="28"/>
      <c r="AK17" s="40"/>
      <c r="AL17" s="41"/>
      <c r="AM17" s="28"/>
      <c r="AN17" s="13"/>
      <c r="AO17" s="28"/>
      <c r="AP17" s="28"/>
      <c r="AQ17" s="28"/>
      <c r="AR17" s="40"/>
      <c r="AS17" s="41"/>
      <c r="AT17" s="28"/>
      <c r="AU17" s="13"/>
      <c r="AV17" s="28"/>
      <c r="AW17" s="28"/>
      <c r="AX17" s="28"/>
      <c r="AY17" s="40"/>
      <c r="AZ17" s="41"/>
      <c r="BA17" s="28"/>
      <c r="BB17" s="13"/>
      <c r="BC17" s="28"/>
      <c r="BD17" s="28"/>
      <c r="BE17" s="40"/>
      <c r="BF17" s="41"/>
    </row>
    <row r="18" spans="1:58" ht="29.25" customHeight="1">
      <c r="A18" s="202" t="s">
        <v>338</v>
      </c>
      <c r="B18" s="122" t="s">
        <v>13</v>
      </c>
      <c r="C18" s="37"/>
      <c r="D18" s="28"/>
      <c r="E18" s="28">
        <v>2</v>
      </c>
      <c r="F18" s="40">
        <v>1</v>
      </c>
      <c r="G18" s="68">
        <f t="shared" si="1"/>
        <v>117</v>
      </c>
      <c r="H18" s="28">
        <v>0</v>
      </c>
      <c r="I18" s="13">
        <f t="shared" si="2"/>
        <v>117</v>
      </c>
      <c r="J18" s="13">
        <v>2</v>
      </c>
      <c r="K18" s="13">
        <v>115</v>
      </c>
      <c r="L18" s="112"/>
      <c r="M18" s="37">
        <v>0</v>
      </c>
      <c r="N18" s="13">
        <v>48</v>
      </c>
      <c r="O18" s="39">
        <v>2</v>
      </c>
      <c r="P18" s="40">
        <v>46</v>
      </c>
      <c r="Q18" s="37">
        <v>0</v>
      </c>
      <c r="R18" s="13">
        <v>69</v>
      </c>
      <c r="S18" s="39"/>
      <c r="T18" s="40">
        <v>69</v>
      </c>
      <c r="U18" s="37"/>
      <c r="V18" s="13"/>
      <c r="W18" s="28"/>
      <c r="X18" s="40"/>
      <c r="Y18" s="114"/>
      <c r="Z18" s="13"/>
      <c r="AA18" s="28"/>
      <c r="AB18" s="28"/>
      <c r="AC18" s="28"/>
      <c r="AD18" s="40"/>
      <c r="AE18" s="41"/>
      <c r="AF18" s="28"/>
      <c r="AG18" s="13"/>
      <c r="AH18" s="28"/>
      <c r="AI18" s="28"/>
      <c r="AJ18" s="28"/>
      <c r="AK18" s="40"/>
      <c r="AL18" s="41"/>
      <c r="AM18" s="28"/>
      <c r="AN18" s="13"/>
      <c r="AO18" s="28"/>
      <c r="AP18" s="28"/>
      <c r="AQ18" s="28"/>
      <c r="AR18" s="40"/>
      <c r="AS18" s="41"/>
      <c r="AT18" s="28"/>
      <c r="AU18" s="13"/>
      <c r="AV18" s="28"/>
      <c r="AW18" s="28"/>
      <c r="AX18" s="28"/>
      <c r="AY18" s="40"/>
      <c r="AZ18" s="41"/>
      <c r="BA18" s="28"/>
      <c r="BB18" s="13"/>
      <c r="BC18" s="28"/>
      <c r="BD18" s="28"/>
      <c r="BE18" s="40"/>
      <c r="BF18" s="41"/>
    </row>
    <row r="19" spans="1:58" ht="32.25" customHeight="1">
      <c r="A19" s="203"/>
      <c r="B19" s="122" t="s">
        <v>305</v>
      </c>
      <c r="C19" s="37"/>
      <c r="D19" s="28"/>
      <c r="E19" s="28">
        <v>2</v>
      </c>
      <c r="F19" s="40">
        <v>1</v>
      </c>
      <c r="G19" s="68">
        <f t="shared" si="1"/>
        <v>70</v>
      </c>
      <c r="H19" s="28">
        <v>0</v>
      </c>
      <c r="I19" s="13">
        <f t="shared" si="2"/>
        <v>70</v>
      </c>
      <c r="J19" s="13">
        <v>70</v>
      </c>
      <c r="K19" s="13"/>
      <c r="L19" s="112"/>
      <c r="M19" s="37">
        <v>0</v>
      </c>
      <c r="N19" s="13">
        <v>32</v>
      </c>
      <c r="O19" s="39">
        <v>32</v>
      </c>
      <c r="P19" s="43"/>
      <c r="Q19" s="37">
        <v>0</v>
      </c>
      <c r="R19" s="13">
        <v>38</v>
      </c>
      <c r="S19" s="39">
        <v>38</v>
      </c>
      <c r="T19" s="43"/>
      <c r="U19" s="37"/>
      <c r="V19" s="13"/>
      <c r="W19" s="28"/>
      <c r="X19" s="40"/>
      <c r="Y19" s="114"/>
      <c r="Z19" s="13"/>
      <c r="AA19" s="28"/>
      <c r="AB19" s="28"/>
      <c r="AC19" s="28"/>
      <c r="AD19" s="40"/>
      <c r="AE19" s="41"/>
      <c r="AF19" s="28"/>
      <c r="AG19" s="13"/>
      <c r="AH19" s="28"/>
      <c r="AI19" s="28"/>
      <c r="AJ19" s="28"/>
      <c r="AK19" s="40"/>
      <c r="AL19" s="41"/>
      <c r="AM19" s="28"/>
      <c r="AN19" s="13"/>
      <c r="AO19" s="28"/>
      <c r="AP19" s="28"/>
      <c r="AQ19" s="28"/>
      <c r="AR19" s="40"/>
      <c r="AS19" s="41"/>
      <c r="AT19" s="28"/>
      <c r="AU19" s="13"/>
      <c r="AV19" s="28"/>
      <c r="AW19" s="28"/>
      <c r="AX19" s="28"/>
      <c r="AY19" s="40"/>
      <c r="AZ19" s="41"/>
      <c r="BA19" s="28"/>
      <c r="BB19" s="13"/>
      <c r="BC19" s="28"/>
      <c r="BD19" s="28"/>
      <c r="BE19" s="40"/>
      <c r="BF19" s="41"/>
    </row>
    <row r="20" spans="1:58" ht="18.75" customHeight="1" thickBot="1">
      <c r="A20" s="138" t="s">
        <v>339</v>
      </c>
      <c r="B20" s="122" t="s">
        <v>303</v>
      </c>
      <c r="C20" s="37"/>
      <c r="D20" s="28"/>
      <c r="E20" s="28">
        <v>2</v>
      </c>
      <c r="F20" s="40"/>
      <c r="G20" s="68">
        <f t="shared" si="1"/>
        <v>37</v>
      </c>
      <c r="H20" s="28">
        <v>0</v>
      </c>
      <c r="I20" s="13">
        <f t="shared" si="2"/>
        <v>37</v>
      </c>
      <c r="J20" s="13">
        <v>37</v>
      </c>
      <c r="K20" s="13"/>
      <c r="L20" s="112"/>
      <c r="M20" s="142"/>
      <c r="N20" s="32"/>
      <c r="O20" s="143"/>
      <c r="P20" s="144"/>
      <c r="Q20" s="142">
        <v>0</v>
      </c>
      <c r="R20" s="32">
        <v>37</v>
      </c>
      <c r="S20" s="143">
        <v>37</v>
      </c>
      <c r="T20" s="145"/>
      <c r="U20" s="142"/>
      <c r="V20" s="32"/>
      <c r="W20" s="147"/>
      <c r="X20" s="144"/>
      <c r="Y20" s="114"/>
      <c r="Z20" s="13"/>
      <c r="AA20" s="28"/>
      <c r="AB20" s="28"/>
      <c r="AC20" s="28"/>
      <c r="AD20" s="40"/>
      <c r="AE20" s="41"/>
      <c r="AF20" s="28"/>
      <c r="AG20" s="13"/>
      <c r="AH20" s="28"/>
      <c r="AI20" s="28"/>
      <c r="AJ20" s="28"/>
      <c r="AK20" s="40"/>
      <c r="AL20" s="41"/>
      <c r="AM20" s="28"/>
      <c r="AN20" s="13"/>
      <c r="AO20" s="28"/>
      <c r="AP20" s="28"/>
      <c r="AQ20" s="28"/>
      <c r="AR20" s="40"/>
      <c r="AS20" s="41"/>
      <c r="AT20" s="28"/>
      <c r="AU20" s="13"/>
      <c r="AV20" s="28"/>
      <c r="AW20" s="28"/>
      <c r="AX20" s="28"/>
      <c r="AY20" s="40"/>
      <c r="AZ20" s="41"/>
      <c r="BA20" s="28"/>
      <c r="BB20" s="13"/>
      <c r="BC20" s="28"/>
      <c r="BD20" s="28"/>
      <c r="BE20" s="40"/>
      <c r="BF20" s="41"/>
    </row>
    <row r="21" spans="1:58" ht="18" customHeight="1">
      <c r="A21" s="202" t="s">
        <v>340</v>
      </c>
      <c r="B21" s="103" t="s">
        <v>297</v>
      </c>
      <c r="C21" s="116">
        <v>2</v>
      </c>
      <c r="D21" s="125"/>
      <c r="E21" s="125"/>
      <c r="F21" s="126"/>
      <c r="G21" s="68">
        <f t="shared" si="1"/>
        <v>275</v>
      </c>
      <c r="H21" s="28">
        <v>24</v>
      </c>
      <c r="I21" s="13">
        <f t="shared" si="2"/>
        <v>251</v>
      </c>
      <c r="J21" s="13">
        <v>251</v>
      </c>
      <c r="K21" s="13"/>
      <c r="L21" s="112"/>
      <c r="M21" s="116">
        <v>12</v>
      </c>
      <c r="N21" s="117">
        <v>80</v>
      </c>
      <c r="O21" s="118">
        <v>80</v>
      </c>
      <c r="P21" s="119"/>
      <c r="Q21" s="28">
        <v>12</v>
      </c>
      <c r="R21" s="13">
        <v>171</v>
      </c>
      <c r="S21" s="39">
        <v>171</v>
      </c>
      <c r="T21" s="39"/>
      <c r="U21" s="28"/>
      <c r="V21" s="13"/>
      <c r="W21" s="28"/>
      <c r="X21" s="28"/>
      <c r="Y21" s="28"/>
      <c r="Z21" s="13"/>
      <c r="AA21" s="28"/>
      <c r="AB21" s="28"/>
      <c r="AC21" s="28"/>
      <c r="AD21" s="40"/>
      <c r="AE21" s="41"/>
      <c r="AF21" s="28"/>
      <c r="AG21" s="13"/>
      <c r="AH21" s="28"/>
      <c r="AI21" s="28"/>
      <c r="AJ21" s="28"/>
      <c r="AK21" s="40"/>
      <c r="AL21" s="41"/>
      <c r="AM21" s="28"/>
      <c r="AN21" s="13"/>
      <c r="AO21" s="28"/>
      <c r="AP21" s="28"/>
      <c r="AQ21" s="28"/>
      <c r="AR21" s="40"/>
      <c r="AS21" s="41"/>
      <c r="AT21" s="28"/>
      <c r="AU21" s="13"/>
      <c r="AV21" s="28"/>
      <c r="AW21" s="28"/>
      <c r="AX21" s="28"/>
      <c r="AY21" s="40"/>
      <c r="AZ21" s="41"/>
      <c r="BA21" s="28"/>
      <c r="BB21" s="13"/>
      <c r="BC21" s="28"/>
      <c r="BD21" s="28"/>
      <c r="BE21" s="40"/>
      <c r="BF21" s="41"/>
    </row>
    <row r="22" spans="1:58" ht="16.5" customHeight="1">
      <c r="A22" s="203"/>
      <c r="B22" s="103" t="s">
        <v>296</v>
      </c>
      <c r="C22" s="37"/>
      <c r="D22" s="28"/>
      <c r="E22" s="28">
        <v>2</v>
      </c>
      <c r="F22" s="40">
        <v>1</v>
      </c>
      <c r="G22" s="68">
        <f t="shared" si="1"/>
        <v>95</v>
      </c>
      <c r="H22" s="28">
        <v>0</v>
      </c>
      <c r="I22" s="13">
        <f t="shared" si="2"/>
        <v>95</v>
      </c>
      <c r="J22" s="13">
        <v>47</v>
      </c>
      <c r="K22" s="13">
        <v>48</v>
      </c>
      <c r="L22" s="112"/>
      <c r="M22" s="37">
        <v>0</v>
      </c>
      <c r="N22" s="13">
        <v>48</v>
      </c>
      <c r="O22" s="39">
        <v>20</v>
      </c>
      <c r="P22" s="40">
        <v>28</v>
      </c>
      <c r="Q22" s="28">
        <v>0</v>
      </c>
      <c r="R22" s="13">
        <v>47</v>
      </c>
      <c r="S22" s="39">
        <v>27</v>
      </c>
      <c r="T22" s="28">
        <v>20</v>
      </c>
      <c r="U22" s="28"/>
      <c r="V22" s="13"/>
      <c r="W22" s="28"/>
      <c r="X22" s="28"/>
      <c r="Y22" s="28"/>
      <c r="Z22" s="13"/>
      <c r="AA22" s="28"/>
      <c r="AB22" s="28"/>
      <c r="AC22" s="28"/>
      <c r="AD22" s="40"/>
      <c r="AE22" s="41"/>
      <c r="AF22" s="28"/>
      <c r="AG22" s="13"/>
      <c r="AH22" s="28"/>
      <c r="AI22" s="28"/>
      <c r="AJ22" s="28"/>
      <c r="AK22" s="40"/>
      <c r="AL22" s="41"/>
      <c r="AM22" s="28"/>
      <c r="AN22" s="13"/>
      <c r="AO22" s="28"/>
      <c r="AP22" s="28"/>
      <c r="AQ22" s="28"/>
      <c r="AR22" s="40"/>
      <c r="AS22" s="41"/>
      <c r="AT22" s="28"/>
      <c r="AU22" s="13"/>
      <c r="AV22" s="28"/>
      <c r="AW22" s="28"/>
      <c r="AX22" s="28"/>
      <c r="AY22" s="40"/>
      <c r="AZ22" s="41"/>
      <c r="BA22" s="28"/>
      <c r="BB22" s="13"/>
      <c r="BC22" s="28"/>
      <c r="BD22" s="28"/>
      <c r="BE22" s="40"/>
      <c r="BF22" s="41"/>
    </row>
    <row r="23" spans="1:58" ht="24.75" customHeight="1">
      <c r="A23" s="140" t="s">
        <v>339</v>
      </c>
      <c r="B23" s="103" t="s">
        <v>304</v>
      </c>
      <c r="C23" s="37">
        <v>2</v>
      </c>
      <c r="D23" s="28"/>
      <c r="E23" s="28"/>
      <c r="F23" s="40">
        <v>1</v>
      </c>
      <c r="G23" s="68">
        <f t="shared" si="1"/>
        <v>156</v>
      </c>
      <c r="H23" s="28">
        <v>24</v>
      </c>
      <c r="I23" s="13">
        <f t="shared" si="2"/>
        <v>132</v>
      </c>
      <c r="J23" s="13">
        <v>112</v>
      </c>
      <c r="K23" s="13">
        <v>20</v>
      </c>
      <c r="L23" s="112"/>
      <c r="M23" s="37">
        <v>12</v>
      </c>
      <c r="N23" s="13">
        <v>80</v>
      </c>
      <c r="O23" s="39">
        <v>70</v>
      </c>
      <c r="P23" s="43">
        <v>10</v>
      </c>
      <c r="Q23" s="28">
        <v>12</v>
      </c>
      <c r="R23" s="13">
        <v>52</v>
      </c>
      <c r="S23" s="39">
        <v>42</v>
      </c>
      <c r="T23" s="39">
        <v>10</v>
      </c>
      <c r="U23" s="28"/>
      <c r="V23" s="13"/>
      <c r="W23" s="28"/>
      <c r="X23" s="28"/>
      <c r="Y23" s="28"/>
      <c r="Z23" s="13"/>
      <c r="AA23" s="28"/>
      <c r="AB23" s="28"/>
      <c r="AC23" s="28"/>
      <c r="AD23" s="40"/>
      <c r="AE23" s="41"/>
      <c r="AF23" s="28"/>
      <c r="AG23" s="13"/>
      <c r="AH23" s="28"/>
      <c r="AI23" s="28"/>
      <c r="AJ23" s="28"/>
      <c r="AK23" s="40"/>
      <c r="AL23" s="41"/>
      <c r="AM23" s="28"/>
      <c r="AN23" s="13"/>
      <c r="AO23" s="28"/>
      <c r="AP23" s="28"/>
      <c r="AQ23" s="28"/>
      <c r="AR23" s="40"/>
      <c r="AS23" s="41"/>
      <c r="AT23" s="28"/>
      <c r="AU23" s="13"/>
      <c r="AV23" s="28"/>
      <c r="AW23" s="28"/>
      <c r="AX23" s="28"/>
      <c r="AY23" s="40"/>
      <c r="AZ23" s="41"/>
      <c r="BA23" s="28"/>
      <c r="BB23" s="13"/>
      <c r="BC23" s="28"/>
      <c r="BD23" s="28"/>
      <c r="BE23" s="40"/>
      <c r="BF23" s="41"/>
    </row>
    <row r="24" spans="1:58" ht="19.5" customHeight="1" thickBot="1">
      <c r="A24" s="139"/>
      <c r="B24" s="137" t="s">
        <v>328</v>
      </c>
      <c r="C24" s="104"/>
      <c r="D24" s="105"/>
      <c r="E24" s="105"/>
      <c r="F24" s="108">
        <v>1</v>
      </c>
      <c r="G24" s="68">
        <f t="shared" si="1"/>
        <v>8</v>
      </c>
      <c r="H24" s="105">
        <v>0</v>
      </c>
      <c r="I24" s="13">
        <f t="shared" si="2"/>
        <v>8</v>
      </c>
      <c r="J24" s="106">
        <v>8</v>
      </c>
      <c r="K24" s="106"/>
      <c r="L24" s="113"/>
      <c r="M24" s="104">
        <v>0</v>
      </c>
      <c r="N24" s="106">
        <v>8</v>
      </c>
      <c r="O24" s="107">
        <v>8</v>
      </c>
      <c r="P24" s="120"/>
      <c r="Q24" s="105"/>
      <c r="R24" s="106"/>
      <c r="S24" s="107"/>
      <c r="T24" s="107"/>
      <c r="U24" s="105"/>
      <c r="V24" s="106"/>
      <c r="W24" s="105"/>
      <c r="X24" s="105"/>
      <c r="Y24" s="105"/>
      <c r="Z24" s="106"/>
      <c r="AA24" s="105"/>
      <c r="AB24" s="105"/>
      <c r="AC24" s="105"/>
      <c r="AD24" s="108"/>
      <c r="AE24" s="109"/>
      <c r="AF24" s="105"/>
      <c r="AG24" s="106"/>
      <c r="AH24" s="105"/>
      <c r="AI24" s="105"/>
      <c r="AJ24" s="105"/>
      <c r="AK24" s="108"/>
      <c r="AL24" s="109"/>
      <c r="AM24" s="105"/>
      <c r="AN24" s="106"/>
      <c r="AO24" s="105"/>
      <c r="AP24" s="105"/>
      <c r="AQ24" s="105"/>
      <c r="AR24" s="108"/>
      <c r="AS24" s="109"/>
      <c r="AT24" s="105"/>
      <c r="AU24" s="106"/>
      <c r="AV24" s="105"/>
      <c r="AW24" s="105"/>
      <c r="AX24" s="105"/>
      <c r="AY24" s="108"/>
      <c r="AZ24" s="109"/>
      <c r="BA24" s="105"/>
      <c r="BB24" s="106"/>
      <c r="BC24" s="105"/>
      <c r="BD24" s="105"/>
      <c r="BE24" s="108"/>
      <c r="BF24" s="41"/>
    </row>
    <row r="25" spans="1:58" ht="27.75" customHeight="1" thickBot="1">
      <c r="A25" s="138" t="s">
        <v>339</v>
      </c>
      <c r="B25" s="127" t="s">
        <v>332</v>
      </c>
      <c r="C25" s="110"/>
      <c r="D25" s="111"/>
      <c r="E25" s="111">
        <v>2</v>
      </c>
      <c r="F25" s="132">
        <v>1</v>
      </c>
      <c r="G25" s="15">
        <f t="shared" si="1"/>
        <v>148</v>
      </c>
      <c r="H25" s="111">
        <v>0</v>
      </c>
      <c r="I25" s="19">
        <f t="shared" si="2"/>
        <v>148</v>
      </c>
      <c r="J25" s="19">
        <v>116</v>
      </c>
      <c r="K25" s="19">
        <v>32</v>
      </c>
      <c r="L25" s="33"/>
      <c r="M25" s="110">
        <v>0</v>
      </c>
      <c r="N25" s="19">
        <v>56</v>
      </c>
      <c r="O25" s="128">
        <v>46</v>
      </c>
      <c r="P25" s="129">
        <v>10</v>
      </c>
      <c r="Q25" s="111">
        <v>0</v>
      </c>
      <c r="R25" s="19">
        <v>92</v>
      </c>
      <c r="S25" s="128">
        <v>70</v>
      </c>
      <c r="T25" s="129">
        <v>22</v>
      </c>
      <c r="U25" s="61"/>
      <c r="V25" s="62"/>
      <c r="W25" s="61"/>
      <c r="X25" s="61"/>
      <c r="Y25" s="61"/>
      <c r="Z25" s="62"/>
      <c r="AA25" s="61"/>
      <c r="AB25" s="61"/>
      <c r="AC25" s="61"/>
      <c r="AD25" s="65"/>
      <c r="AE25" s="66"/>
      <c r="AF25" s="61"/>
      <c r="AG25" s="62"/>
      <c r="AH25" s="61"/>
      <c r="AI25" s="61"/>
      <c r="AJ25" s="61"/>
      <c r="AK25" s="65"/>
      <c r="AL25" s="66"/>
      <c r="AM25" s="61"/>
      <c r="AN25" s="62"/>
      <c r="AO25" s="61"/>
      <c r="AP25" s="61"/>
      <c r="AQ25" s="61"/>
      <c r="AR25" s="65"/>
      <c r="AS25" s="66"/>
      <c r="AT25" s="61"/>
      <c r="AU25" s="62"/>
      <c r="AV25" s="61"/>
      <c r="AW25" s="61"/>
      <c r="AX25" s="61"/>
      <c r="AY25" s="65"/>
      <c r="AZ25" s="66"/>
      <c r="BA25" s="61"/>
      <c r="BB25" s="62"/>
      <c r="BC25" s="61"/>
      <c r="BD25" s="61"/>
      <c r="BE25" s="65"/>
      <c r="BF25" s="41"/>
    </row>
    <row r="26" spans="1:58" ht="18.75" customHeight="1">
      <c r="A26" s="29"/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</row>
    <row r="27" spans="1:58" ht="13.5" customHeight="1" thickBot="1">
      <c r="A27" s="29"/>
      <c r="B27" s="34" t="s">
        <v>141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31"/>
      <c r="P27" s="31"/>
      <c r="Q27" s="31"/>
      <c r="R27" s="32"/>
      <c r="S27" s="31"/>
      <c r="T27" s="31"/>
      <c r="U27" s="31"/>
      <c r="V27" s="133">
        <f>V28/16</f>
        <v>36</v>
      </c>
      <c r="W27" s="134"/>
      <c r="X27" s="134"/>
      <c r="Y27" s="134"/>
      <c r="Z27" s="133">
        <f>Z28/15</f>
        <v>36</v>
      </c>
      <c r="AA27" s="134"/>
      <c r="AB27" s="134"/>
      <c r="AC27" s="134"/>
      <c r="AD27" s="134"/>
      <c r="AE27" s="133">
        <v>54</v>
      </c>
      <c r="AF27" s="134"/>
      <c r="AG27" s="136">
        <f>AG28/12</f>
        <v>36</v>
      </c>
      <c r="AH27" s="134"/>
      <c r="AI27" s="134"/>
      <c r="AJ27" s="134"/>
      <c r="AK27" s="134"/>
      <c r="AL27" s="133">
        <v>54</v>
      </c>
      <c r="AM27" s="134"/>
      <c r="AN27" s="133">
        <f>AN28/16</f>
        <v>36</v>
      </c>
      <c r="AO27" s="134"/>
      <c r="AP27" s="134"/>
      <c r="AQ27" s="134"/>
      <c r="AR27" s="134"/>
      <c r="AS27" s="133">
        <v>54</v>
      </c>
      <c r="AT27" s="134"/>
      <c r="AU27" s="133">
        <f>AU28/12</f>
        <v>36</v>
      </c>
      <c r="AV27" s="134"/>
      <c r="AW27" s="134"/>
      <c r="AX27" s="134"/>
      <c r="AY27" s="134"/>
      <c r="AZ27" s="133">
        <v>54</v>
      </c>
      <c r="BA27" s="134"/>
      <c r="BB27" s="133">
        <f>BB28/12</f>
        <v>28.666666666666668</v>
      </c>
      <c r="BC27" s="135"/>
      <c r="BD27" s="31"/>
      <c r="BE27" s="31"/>
      <c r="BF27" s="32" t="s">
        <v>142</v>
      </c>
    </row>
    <row r="28" spans="1:58" ht="30.75" customHeight="1" thickBot="1">
      <c r="A28" s="16" t="s">
        <v>148</v>
      </c>
      <c r="B28" s="91" t="s">
        <v>149</v>
      </c>
      <c r="C28" s="15">
        <f>C30+C39+C44</f>
        <v>8</v>
      </c>
      <c r="D28" s="19">
        <f>D30+D39+D44</f>
        <v>6</v>
      </c>
      <c r="E28" s="19">
        <f>E30+E39+E44</f>
        <v>25</v>
      </c>
      <c r="F28" s="33">
        <f>F30+F39+F44</f>
        <v>3</v>
      </c>
      <c r="G28" s="151">
        <v>4464</v>
      </c>
      <c r="H28" s="16">
        <v>216</v>
      </c>
      <c r="I28" s="82">
        <f>V28+Z28+AG28+AN28+AU28+BB28</f>
        <v>2900</v>
      </c>
      <c r="J28" s="16">
        <f aca="true" t="shared" si="3" ref="J28:BE28">J30+J39+J44</f>
        <v>1518</v>
      </c>
      <c r="K28" s="16">
        <f t="shared" si="3"/>
        <v>1330</v>
      </c>
      <c r="L28" s="16">
        <f t="shared" si="3"/>
        <v>90</v>
      </c>
      <c r="M28" s="16"/>
      <c r="N28" s="16"/>
      <c r="O28" s="16"/>
      <c r="P28" s="16"/>
      <c r="Q28" s="16"/>
      <c r="R28" s="16"/>
      <c r="S28" s="16"/>
      <c r="T28" s="16"/>
      <c r="U28" s="16">
        <f t="shared" si="3"/>
        <v>44</v>
      </c>
      <c r="V28" s="16">
        <f t="shared" si="3"/>
        <v>576</v>
      </c>
      <c r="W28" s="16">
        <f t="shared" si="3"/>
        <v>302</v>
      </c>
      <c r="X28" s="16">
        <f t="shared" si="3"/>
        <v>274</v>
      </c>
      <c r="Y28" s="16">
        <f t="shared" si="3"/>
        <v>34</v>
      </c>
      <c r="Z28" s="16">
        <f t="shared" si="3"/>
        <v>540</v>
      </c>
      <c r="AA28" s="16">
        <f t="shared" si="3"/>
        <v>254</v>
      </c>
      <c r="AB28" s="16">
        <f t="shared" si="3"/>
        <v>286</v>
      </c>
      <c r="AC28" s="16">
        <f t="shared" si="3"/>
        <v>0</v>
      </c>
      <c r="AD28" s="16">
        <f t="shared" si="3"/>
        <v>0</v>
      </c>
      <c r="AE28" s="77">
        <f t="shared" si="3"/>
        <v>648</v>
      </c>
      <c r="AF28" s="18">
        <f t="shared" si="3"/>
        <v>26</v>
      </c>
      <c r="AG28" s="16">
        <f t="shared" si="3"/>
        <v>432</v>
      </c>
      <c r="AH28" s="16">
        <f t="shared" si="3"/>
        <v>152</v>
      </c>
      <c r="AI28" s="16">
        <f t="shared" si="3"/>
        <v>190</v>
      </c>
      <c r="AJ28" s="16">
        <f t="shared" si="3"/>
        <v>0</v>
      </c>
      <c r="AK28" s="17">
        <f t="shared" si="3"/>
        <v>50</v>
      </c>
      <c r="AL28" s="78">
        <f t="shared" si="3"/>
        <v>918</v>
      </c>
      <c r="AM28" s="18">
        <f t="shared" si="3"/>
        <v>46</v>
      </c>
      <c r="AN28" s="16">
        <f t="shared" si="3"/>
        <v>576</v>
      </c>
      <c r="AO28" s="16">
        <f t="shared" si="3"/>
        <v>350</v>
      </c>
      <c r="AP28" s="16">
        <f t="shared" si="3"/>
        <v>206</v>
      </c>
      <c r="AQ28" s="16">
        <f t="shared" si="3"/>
        <v>0</v>
      </c>
      <c r="AR28" s="17">
        <f t="shared" si="3"/>
        <v>20</v>
      </c>
      <c r="AS28" s="78">
        <f t="shared" si="3"/>
        <v>648</v>
      </c>
      <c r="AT28" s="18">
        <f t="shared" si="3"/>
        <v>32</v>
      </c>
      <c r="AU28" s="16">
        <f t="shared" si="3"/>
        <v>432</v>
      </c>
      <c r="AV28" s="16">
        <f t="shared" si="3"/>
        <v>242</v>
      </c>
      <c r="AW28" s="16">
        <f t="shared" si="3"/>
        <v>170</v>
      </c>
      <c r="AX28" s="16">
        <f t="shared" si="3"/>
        <v>0</v>
      </c>
      <c r="AY28" s="17">
        <f t="shared" si="3"/>
        <v>20</v>
      </c>
      <c r="AZ28" s="78">
        <f t="shared" si="3"/>
        <v>534</v>
      </c>
      <c r="BA28" s="18">
        <f t="shared" si="3"/>
        <v>76</v>
      </c>
      <c r="BB28" s="16">
        <f t="shared" si="3"/>
        <v>344</v>
      </c>
      <c r="BC28" s="16">
        <f t="shared" si="3"/>
        <v>186</v>
      </c>
      <c r="BD28" s="16">
        <f t="shared" si="3"/>
        <v>206</v>
      </c>
      <c r="BE28" s="17">
        <f t="shared" si="3"/>
        <v>20</v>
      </c>
      <c r="BF28" s="15"/>
    </row>
    <row r="29" spans="1:58" ht="3.75" customHeight="1" thickBot="1">
      <c r="A29" s="29"/>
      <c r="B29" s="34"/>
      <c r="C29" s="31"/>
      <c r="D29" s="31"/>
      <c r="E29" s="31"/>
      <c r="F29" s="31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1"/>
    </row>
    <row r="30" spans="1:58" ht="35.25" customHeight="1" thickBot="1">
      <c r="A30" s="16" t="s">
        <v>9</v>
      </c>
      <c r="B30" s="67" t="s">
        <v>10</v>
      </c>
      <c r="C30" s="15">
        <v>1</v>
      </c>
      <c r="D30" s="19">
        <v>6</v>
      </c>
      <c r="E30" s="19">
        <v>10</v>
      </c>
      <c r="F30" s="92"/>
      <c r="G30" s="148">
        <f>G31+G32+G33+G34+G35+G36+G37</f>
        <v>584</v>
      </c>
      <c r="H30" s="16">
        <f aca="true" t="shared" si="4" ref="H30:BE30">H31+H32+H33+H34+H35+H36+H37</f>
        <v>16</v>
      </c>
      <c r="I30" s="16">
        <f t="shared" si="4"/>
        <v>568</v>
      </c>
      <c r="J30" s="16">
        <f t="shared" si="4"/>
        <v>204</v>
      </c>
      <c r="K30" s="16">
        <f t="shared" si="4"/>
        <v>364</v>
      </c>
      <c r="L30" s="17"/>
      <c r="M30" s="73"/>
      <c r="N30" s="16"/>
      <c r="O30" s="16"/>
      <c r="P30" s="16"/>
      <c r="Q30" s="16"/>
      <c r="R30" s="16"/>
      <c r="S30" s="16"/>
      <c r="T30" s="16"/>
      <c r="U30" s="16">
        <f t="shared" si="4"/>
        <v>4</v>
      </c>
      <c r="V30" s="16">
        <f t="shared" si="4"/>
        <v>168</v>
      </c>
      <c r="W30" s="16">
        <f t="shared" si="4"/>
        <v>94</v>
      </c>
      <c r="X30" s="17">
        <f t="shared" si="4"/>
        <v>74</v>
      </c>
      <c r="Y30" s="18">
        <f t="shared" si="4"/>
        <v>6</v>
      </c>
      <c r="Z30" s="16">
        <f t="shared" si="4"/>
        <v>156</v>
      </c>
      <c r="AA30" s="16">
        <f t="shared" si="4"/>
        <v>72</v>
      </c>
      <c r="AB30" s="16">
        <f t="shared" si="4"/>
        <v>84</v>
      </c>
      <c r="AC30" s="16">
        <f t="shared" si="4"/>
        <v>0</v>
      </c>
      <c r="AD30" s="17">
        <f t="shared" si="4"/>
        <v>0</v>
      </c>
      <c r="AE30" s="73">
        <f t="shared" si="4"/>
        <v>72</v>
      </c>
      <c r="AF30" s="16">
        <f t="shared" si="4"/>
        <v>0</v>
      </c>
      <c r="AG30" s="16">
        <f t="shared" si="4"/>
        <v>48</v>
      </c>
      <c r="AH30" s="16">
        <f t="shared" si="4"/>
        <v>0</v>
      </c>
      <c r="AI30" s="16">
        <f t="shared" si="4"/>
        <v>48</v>
      </c>
      <c r="AJ30" s="16">
        <f t="shared" si="4"/>
        <v>0</v>
      </c>
      <c r="AK30" s="16">
        <f t="shared" si="4"/>
        <v>0</v>
      </c>
      <c r="AL30" s="77">
        <f t="shared" si="4"/>
        <v>156</v>
      </c>
      <c r="AM30" s="18">
        <f t="shared" si="4"/>
        <v>4</v>
      </c>
      <c r="AN30" s="16">
        <f t="shared" si="4"/>
        <v>100</v>
      </c>
      <c r="AO30" s="16">
        <f t="shared" si="4"/>
        <v>36</v>
      </c>
      <c r="AP30" s="16">
        <f t="shared" si="4"/>
        <v>64</v>
      </c>
      <c r="AQ30" s="16">
        <f t="shared" si="4"/>
        <v>0</v>
      </c>
      <c r="AR30" s="17">
        <f t="shared" si="4"/>
        <v>0</v>
      </c>
      <c r="AS30" s="73">
        <f t="shared" si="4"/>
        <v>72</v>
      </c>
      <c r="AT30" s="16">
        <f t="shared" si="4"/>
        <v>0</v>
      </c>
      <c r="AU30" s="16">
        <f t="shared" si="4"/>
        <v>48</v>
      </c>
      <c r="AV30" s="16">
        <f t="shared" si="4"/>
        <v>0</v>
      </c>
      <c r="AW30" s="16">
        <f t="shared" si="4"/>
        <v>48</v>
      </c>
      <c r="AX30" s="16">
        <f t="shared" si="4"/>
        <v>0</v>
      </c>
      <c r="AY30" s="16">
        <f t="shared" si="4"/>
        <v>0</v>
      </c>
      <c r="AZ30" s="77">
        <f t="shared" si="4"/>
        <v>72</v>
      </c>
      <c r="BA30" s="18">
        <f t="shared" si="4"/>
        <v>2</v>
      </c>
      <c r="BB30" s="16">
        <f t="shared" si="4"/>
        <v>48</v>
      </c>
      <c r="BC30" s="16">
        <f t="shared" si="4"/>
        <v>0</v>
      </c>
      <c r="BD30" s="16">
        <f t="shared" si="4"/>
        <v>48</v>
      </c>
      <c r="BE30" s="17">
        <f t="shared" si="4"/>
        <v>0</v>
      </c>
      <c r="BF30" s="15"/>
    </row>
    <row r="31" spans="1:58" ht="17.25" customHeight="1">
      <c r="A31" s="35" t="s">
        <v>282</v>
      </c>
      <c r="B31" s="36" t="s">
        <v>302</v>
      </c>
      <c r="C31" s="37"/>
      <c r="D31" s="28"/>
      <c r="E31" s="28">
        <v>3</v>
      </c>
      <c r="F31" s="28"/>
      <c r="G31" s="13">
        <f>H31+I31</f>
        <v>50</v>
      </c>
      <c r="H31" s="28">
        <v>2</v>
      </c>
      <c r="I31" s="13">
        <v>48</v>
      </c>
      <c r="J31" s="13">
        <v>48</v>
      </c>
      <c r="K31" s="13"/>
      <c r="L31" s="38"/>
      <c r="M31" s="28"/>
      <c r="N31" s="13"/>
      <c r="O31" s="28"/>
      <c r="P31" s="28"/>
      <c r="Q31" s="28"/>
      <c r="R31" s="13"/>
      <c r="S31" s="28"/>
      <c r="T31" s="28"/>
      <c r="U31" s="28"/>
      <c r="V31" s="13"/>
      <c r="W31" s="28"/>
      <c r="X31" s="28"/>
      <c r="Y31" s="28">
        <v>2</v>
      </c>
      <c r="Z31" s="13">
        <v>48</v>
      </c>
      <c r="AA31" s="39">
        <v>48</v>
      </c>
      <c r="AB31" s="28"/>
      <c r="AC31" s="28"/>
      <c r="AD31" s="40"/>
      <c r="AE31" s="41"/>
      <c r="AF31" s="28"/>
      <c r="AG31" s="13"/>
      <c r="AH31" s="28"/>
      <c r="AI31" s="28"/>
      <c r="AJ31" s="28"/>
      <c r="AK31" s="40"/>
      <c r="AL31" s="41"/>
      <c r="AM31" s="28"/>
      <c r="AN31" s="13"/>
      <c r="AO31" s="28"/>
      <c r="AP31" s="28"/>
      <c r="AQ31" s="28"/>
      <c r="AR31" s="40"/>
      <c r="AS31" s="41"/>
      <c r="AT31" s="28"/>
      <c r="AU31" s="13"/>
      <c r="AV31" s="28"/>
      <c r="AW31" s="28"/>
      <c r="AX31" s="28"/>
      <c r="AY31" s="40"/>
      <c r="AZ31" s="41"/>
      <c r="BA31" s="28"/>
      <c r="BB31" s="13"/>
      <c r="BC31" s="28"/>
      <c r="BD31" s="28"/>
      <c r="BE31" s="40"/>
      <c r="BF31" s="41"/>
    </row>
    <row r="32" spans="1:58" ht="18.75" customHeight="1">
      <c r="A32" s="35" t="s">
        <v>283</v>
      </c>
      <c r="B32" s="36" t="s">
        <v>301</v>
      </c>
      <c r="C32" s="37"/>
      <c r="D32" s="28"/>
      <c r="E32" s="28">
        <v>3</v>
      </c>
      <c r="F32" s="28"/>
      <c r="G32" s="13">
        <f>H32+I32</f>
        <v>50</v>
      </c>
      <c r="H32" s="28">
        <v>2</v>
      </c>
      <c r="I32" s="13">
        <v>48</v>
      </c>
      <c r="J32" s="13">
        <v>48</v>
      </c>
      <c r="K32" s="13"/>
      <c r="L32" s="38"/>
      <c r="M32" s="28"/>
      <c r="N32" s="13"/>
      <c r="O32" s="28"/>
      <c r="P32" s="28"/>
      <c r="Q32" s="28"/>
      <c r="R32" s="13"/>
      <c r="S32" s="28"/>
      <c r="T32" s="28"/>
      <c r="U32" s="28">
        <v>2</v>
      </c>
      <c r="V32" s="13">
        <v>48</v>
      </c>
      <c r="W32" s="39">
        <v>48</v>
      </c>
      <c r="X32" s="28"/>
      <c r="Y32" s="28"/>
      <c r="Z32" s="13"/>
      <c r="AA32" s="28"/>
      <c r="AB32" s="28"/>
      <c r="AC32" s="28"/>
      <c r="AD32" s="40"/>
      <c r="AE32" s="41"/>
      <c r="AF32" s="28"/>
      <c r="AG32" s="13"/>
      <c r="AH32" s="28"/>
      <c r="AI32" s="28"/>
      <c r="AJ32" s="28"/>
      <c r="AK32" s="40"/>
      <c r="AL32" s="41"/>
      <c r="AM32" s="28"/>
      <c r="AN32" s="13"/>
      <c r="AO32" s="28"/>
      <c r="AP32" s="28"/>
      <c r="AQ32" s="28"/>
      <c r="AR32" s="40"/>
      <c r="AS32" s="41"/>
      <c r="AT32" s="28"/>
      <c r="AU32" s="13"/>
      <c r="AV32" s="28"/>
      <c r="AW32" s="28"/>
      <c r="AX32" s="28"/>
      <c r="AY32" s="40"/>
      <c r="AZ32" s="41"/>
      <c r="BA32" s="28"/>
      <c r="BB32" s="13"/>
      <c r="BC32" s="28"/>
      <c r="BD32" s="28"/>
      <c r="BE32" s="40"/>
      <c r="BF32" s="41"/>
    </row>
    <row r="33" spans="1:58" ht="33" customHeight="1">
      <c r="A33" s="35" t="s">
        <v>284</v>
      </c>
      <c r="B33" s="36" t="s">
        <v>300</v>
      </c>
      <c r="C33" s="37"/>
      <c r="D33" s="27">
        <v>357</v>
      </c>
      <c r="E33" s="27">
        <v>468</v>
      </c>
      <c r="F33" s="28"/>
      <c r="G33" s="13">
        <f>H33+I33</f>
        <v>172</v>
      </c>
      <c r="H33" s="28">
        <v>6</v>
      </c>
      <c r="I33" s="13">
        <f>V33+Z33+AG33+AN33+AU33+BB33</f>
        <v>166</v>
      </c>
      <c r="J33" s="13"/>
      <c r="K33" s="13">
        <f>I33</f>
        <v>166</v>
      </c>
      <c r="L33" s="38"/>
      <c r="M33" s="28"/>
      <c r="N33" s="13"/>
      <c r="O33" s="28"/>
      <c r="P33" s="28"/>
      <c r="Q33" s="28"/>
      <c r="R33" s="13"/>
      <c r="S33" s="28"/>
      <c r="T33" s="28"/>
      <c r="U33" s="28">
        <v>0</v>
      </c>
      <c r="V33" s="13">
        <v>32</v>
      </c>
      <c r="W33" s="28"/>
      <c r="X33" s="39">
        <v>32</v>
      </c>
      <c r="Y33" s="28">
        <v>2</v>
      </c>
      <c r="Z33" s="13">
        <v>30</v>
      </c>
      <c r="AA33" s="28"/>
      <c r="AB33" s="39">
        <v>30</v>
      </c>
      <c r="AC33" s="28"/>
      <c r="AD33" s="40"/>
      <c r="AE33" s="41">
        <v>36</v>
      </c>
      <c r="AF33" s="28">
        <v>0</v>
      </c>
      <c r="AG33" s="13">
        <v>24</v>
      </c>
      <c r="AH33" s="28"/>
      <c r="AI33" s="39">
        <v>24</v>
      </c>
      <c r="AJ33" s="28"/>
      <c r="AK33" s="40"/>
      <c r="AL33" s="41">
        <v>51</v>
      </c>
      <c r="AM33" s="28">
        <v>2</v>
      </c>
      <c r="AN33" s="13">
        <v>32</v>
      </c>
      <c r="AO33" s="28"/>
      <c r="AP33" s="39">
        <v>32</v>
      </c>
      <c r="AQ33" s="28"/>
      <c r="AR33" s="40"/>
      <c r="AS33" s="41">
        <v>36</v>
      </c>
      <c r="AT33" s="28">
        <v>0</v>
      </c>
      <c r="AU33" s="13">
        <v>24</v>
      </c>
      <c r="AV33" s="28"/>
      <c r="AW33" s="39">
        <v>24</v>
      </c>
      <c r="AX33" s="28"/>
      <c r="AY33" s="40"/>
      <c r="AZ33" s="41">
        <v>36</v>
      </c>
      <c r="BA33" s="28">
        <v>2</v>
      </c>
      <c r="BB33" s="13">
        <v>24</v>
      </c>
      <c r="BC33" s="28"/>
      <c r="BD33" s="39">
        <v>24</v>
      </c>
      <c r="BE33" s="40"/>
      <c r="BF33" s="41"/>
    </row>
    <row r="34" spans="1:58" ht="19.5" customHeight="1">
      <c r="A34" s="35" t="s">
        <v>16</v>
      </c>
      <c r="B34" s="36" t="s">
        <v>343</v>
      </c>
      <c r="C34" s="37"/>
      <c r="D34" s="27"/>
      <c r="E34" s="27">
        <v>3</v>
      </c>
      <c r="F34" s="28"/>
      <c r="G34" s="13">
        <f>H34+I34</f>
        <v>58</v>
      </c>
      <c r="H34" s="28">
        <v>2</v>
      </c>
      <c r="I34" s="13">
        <f>V34+Z34+AG34+AN34+AU34+BB34</f>
        <v>56</v>
      </c>
      <c r="J34" s="13">
        <v>46</v>
      </c>
      <c r="K34" s="13">
        <v>10</v>
      </c>
      <c r="L34" s="38"/>
      <c r="M34" s="28"/>
      <c r="N34" s="13"/>
      <c r="O34" s="28"/>
      <c r="P34" s="28"/>
      <c r="Q34" s="28"/>
      <c r="R34" s="13"/>
      <c r="S34" s="28"/>
      <c r="T34" s="28"/>
      <c r="U34" s="28">
        <v>2</v>
      </c>
      <c r="V34" s="13">
        <v>56</v>
      </c>
      <c r="W34" s="39">
        <v>46</v>
      </c>
      <c r="X34" s="39">
        <v>10</v>
      </c>
      <c r="Y34" s="28"/>
      <c r="Z34" s="13"/>
      <c r="AA34" s="28"/>
      <c r="AB34" s="28"/>
      <c r="AC34" s="28"/>
      <c r="AD34" s="40"/>
      <c r="AE34" s="41"/>
      <c r="AF34" s="28"/>
      <c r="AG34" s="13"/>
      <c r="AH34" s="28"/>
      <c r="AI34" s="28"/>
      <c r="AJ34" s="28"/>
      <c r="AK34" s="40"/>
      <c r="AL34" s="41"/>
      <c r="AM34" s="28"/>
      <c r="AN34" s="13"/>
      <c r="AO34" s="28"/>
      <c r="AP34" s="28"/>
      <c r="AQ34" s="28"/>
      <c r="AR34" s="40"/>
      <c r="AS34" s="41"/>
      <c r="AT34" s="28"/>
      <c r="AU34" s="13"/>
      <c r="AV34" s="28"/>
      <c r="AW34" s="28"/>
      <c r="AX34" s="28"/>
      <c r="AY34" s="40"/>
      <c r="AZ34" s="41"/>
      <c r="BA34" s="28"/>
      <c r="BB34" s="13"/>
      <c r="BC34" s="28"/>
      <c r="BD34" s="28"/>
      <c r="BE34" s="40"/>
      <c r="BF34" s="41"/>
    </row>
    <row r="35" spans="1:58" ht="19.5" customHeight="1">
      <c r="A35" s="35" t="s">
        <v>18</v>
      </c>
      <c r="B35" s="36" t="s">
        <v>299</v>
      </c>
      <c r="C35" s="37"/>
      <c r="D35" s="27"/>
      <c r="E35" s="27">
        <v>6</v>
      </c>
      <c r="F35" s="28"/>
      <c r="G35" s="13">
        <v>38</v>
      </c>
      <c r="H35" s="28">
        <v>2</v>
      </c>
      <c r="I35" s="13">
        <f>V35+Z35+AG35+AN35+AU35+BB35</f>
        <v>36</v>
      </c>
      <c r="J35" s="13">
        <v>36</v>
      </c>
      <c r="K35" s="13"/>
      <c r="L35" s="38"/>
      <c r="M35" s="28"/>
      <c r="N35" s="13"/>
      <c r="O35" s="28"/>
      <c r="P35" s="28"/>
      <c r="Q35" s="28"/>
      <c r="R35" s="13"/>
      <c r="S35" s="28"/>
      <c r="T35" s="28"/>
      <c r="U35" s="28"/>
      <c r="V35" s="13"/>
      <c r="W35" s="28"/>
      <c r="X35" s="28"/>
      <c r="Y35" s="28"/>
      <c r="Z35" s="13"/>
      <c r="AA35" s="28"/>
      <c r="AB35" s="28"/>
      <c r="AC35" s="28"/>
      <c r="AD35" s="40"/>
      <c r="AE35" s="41"/>
      <c r="AF35" s="28"/>
      <c r="AG35" s="13"/>
      <c r="AH35" s="28"/>
      <c r="AI35" s="28"/>
      <c r="AJ35" s="28"/>
      <c r="AK35" s="40"/>
      <c r="AL35" s="41">
        <v>54</v>
      </c>
      <c r="AM35" s="28">
        <v>2</v>
      </c>
      <c r="AN35" s="13">
        <v>36</v>
      </c>
      <c r="AO35" s="39">
        <v>36</v>
      </c>
      <c r="AP35" s="28"/>
      <c r="AQ35" s="28"/>
      <c r="AR35" s="40"/>
      <c r="AS35" s="41"/>
      <c r="AT35" s="28"/>
      <c r="AU35" s="13"/>
      <c r="AV35" s="28"/>
      <c r="AW35" s="28"/>
      <c r="AX35" s="28"/>
      <c r="AY35" s="40"/>
      <c r="AZ35" s="41"/>
      <c r="BA35" s="28"/>
      <c r="BB35" s="13"/>
      <c r="BC35" s="28"/>
      <c r="BD35" s="28"/>
      <c r="BE35" s="40"/>
      <c r="BF35" s="41"/>
    </row>
    <row r="36" spans="1:58" ht="19.5" customHeight="1">
      <c r="A36" s="35" t="s">
        <v>20</v>
      </c>
      <c r="B36" s="36" t="s">
        <v>298</v>
      </c>
      <c r="C36" s="37"/>
      <c r="D36" s="27"/>
      <c r="E36" s="27">
        <v>4</v>
      </c>
      <c r="F36" s="28"/>
      <c r="G36" s="13">
        <f>H36+I36</f>
        <v>50</v>
      </c>
      <c r="H36" s="28">
        <v>2</v>
      </c>
      <c r="I36" s="13">
        <f>V36+Z36+AG36+AN36+AU36+BB36</f>
        <v>48</v>
      </c>
      <c r="J36" s="13">
        <v>24</v>
      </c>
      <c r="K36" s="13">
        <v>24</v>
      </c>
      <c r="L36" s="38"/>
      <c r="M36" s="28"/>
      <c r="N36" s="13"/>
      <c r="O36" s="28"/>
      <c r="P36" s="28"/>
      <c r="Q36" s="28"/>
      <c r="R36" s="13"/>
      <c r="S36" s="28"/>
      <c r="T36" s="28"/>
      <c r="U36" s="28"/>
      <c r="V36" s="13"/>
      <c r="W36" s="28"/>
      <c r="X36" s="28"/>
      <c r="Y36" s="28">
        <v>2</v>
      </c>
      <c r="Z36" s="13">
        <v>48</v>
      </c>
      <c r="AA36" s="39">
        <v>24</v>
      </c>
      <c r="AB36" s="39">
        <v>24</v>
      </c>
      <c r="AC36" s="28"/>
      <c r="AD36" s="40"/>
      <c r="AE36" s="41"/>
      <c r="AF36" s="28"/>
      <c r="AG36" s="13"/>
      <c r="AH36" s="28"/>
      <c r="AI36" s="28"/>
      <c r="AJ36" s="28"/>
      <c r="AK36" s="40"/>
      <c r="AL36" s="41"/>
      <c r="AM36" s="28"/>
      <c r="AN36" s="13"/>
      <c r="AO36" s="28"/>
      <c r="AP36" s="28"/>
      <c r="AQ36" s="28"/>
      <c r="AR36" s="40"/>
      <c r="AS36" s="41"/>
      <c r="AT36" s="28"/>
      <c r="AU36" s="13"/>
      <c r="AV36" s="28"/>
      <c r="AW36" s="28"/>
      <c r="AX36" s="28"/>
      <c r="AY36" s="40"/>
      <c r="AZ36" s="41"/>
      <c r="BA36" s="28"/>
      <c r="BB36" s="13"/>
      <c r="BC36" s="28"/>
      <c r="BD36" s="28"/>
      <c r="BE36" s="40"/>
      <c r="BF36" s="41"/>
    </row>
    <row r="37" spans="1:58" ht="21.75" customHeight="1">
      <c r="A37" s="35" t="s">
        <v>22</v>
      </c>
      <c r="B37" s="36" t="s">
        <v>13</v>
      </c>
      <c r="C37" s="37"/>
      <c r="D37" s="27">
        <v>357</v>
      </c>
      <c r="E37" s="27">
        <v>468</v>
      </c>
      <c r="F37" s="28"/>
      <c r="G37" s="13">
        <f>H37+I37</f>
        <v>166</v>
      </c>
      <c r="H37" s="28">
        <v>0</v>
      </c>
      <c r="I37" s="13">
        <f>V37+Z37+AG37+AN37+AU37+BB37</f>
        <v>166</v>
      </c>
      <c r="J37" s="13">
        <v>2</v>
      </c>
      <c r="K37" s="13">
        <v>164</v>
      </c>
      <c r="L37" s="38"/>
      <c r="M37" s="28"/>
      <c r="N37" s="13"/>
      <c r="O37" s="28"/>
      <c r="P37" s="28"/>
      <c r="Q37" s="28"/>
      <c r="R37" s="13"/>
      <c r="S37" s="28"/>
      <c r="T37" s="28"/>
      <c r="U37" s="28">
        <v>0</v>
      </c>
      <c r="V37" s="13">
        <v>32</v>
      </c>
      <c r="W37" s="28"/>
      <c r="X37" s="39">
        <v>32</v>
      </c>
      <c r="Y37" s="28">
        <v>0</v>
      </c>
      <c r="Z37" s="13">
        <v>30</v>
      </c>
      <c r="AA37" s="28"/>
      <c r="AB37" s="39">
        <v>30</v>
      </c>
      <c r="AC37" s="28"/>
      <c r="AD37" s="40"/>
      <c r="AE37" s="41">
        <v>36</v>
      </c>
      <c r="AF37" s="28">
        <v>0</v>
      </c>
      <c r="AG37" s="13">
        <v>24</v>
      </c>
      <c r="AH37" s="28"/>
      <c r="AI37" s="39">
        <v>24</v>
      </c>
      <c r="AJ37" s="28"/>
      <c r="AK37" s="40"/>
      <c r="AL37" s="41">
        <v>51</v>
      </c>
      <c r="AM37" s="28">
        <v>0</v>
      </c>
      <c r="AN37" s="13">
        <v>32</v>
      </c>
      <c r="AO37" s="28"/>
      <c r="AP37" s="39">
        <v>32</v>
      </c>
      <c r="AQ37" s="28"/>
      <c r="AR37" s="40"/>
      <c r="AS37" s="41">
        <v>36</v>
      </c>
      <c r="AT37" s="28">
        <v>0</v>
      </c>
      <c r="AU37" s="13">
        <v>24</v>
      </c>
      <c r="AV37" s="28"/>
      <c r="AW37" s="39">
        <v>24</v>
      </c>
      <c r="AX37" s="28"/>
      <c r="AY37" s="40"/>
      <c r="AZ37" s="41">
        <v>36</v>
      </c>
      <c r="BA37" s="28">
        <v>0</v>
      </c>
      <c r="BB37" s="13">
        <v>24</v>
      </c>
      <c r="BC37" s="28"/>
      <c r="BD37" s="39">
        <v>24</v>
      </c>
      <c r="BE37" s="40"/>
      <c r="BF37" s="41"/>
    </row>
    <row r="38" spans="1:58" ht="3.75" customHeight="1" thickBot="1">
      <c r="A38" s="29"/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1:58" ht="31.5" customHeight="1" thickBot="1">
      <c r="A39" s="16" t="s">
        <v>0</v>
      </c>
      <c r="B39" s="67" t="s">
        <v>1</v>
      </c>
      <c r="C39" s="15"/>
      <c r="D39" s="19"/>
      <c r="E39" s="19">
        <v>3</v>
      </c>
      <c r="F39" s="19"/>
      <c r="G39" s="82">
        <f>G40+G41+G42</f>
        <v>156</v>
      </c>
      <c r="H39" s="16">
        <v>6</v>
      </c>
      <c r="I39" s="16">
        <v>150</v>
      </c>
      <c r="J39" s="16">
        <v>72</v>
      </c>
      <c r="K39" s="16">
        <v>78</v>
      </c>
      <c r="L39" s="17"/>
      <c r="M39" s="16"/>
      <c r="N39" s="16"/>
      <c r="O39" s="16"/>
      <c r="P39" s="16"/>
      <c r="Q39" s="16"/>
      <c r="R39" s="16"/>
      <c r="S39" s="16"/>
      <c r="T39" s="16"/>
      <c r="U39" s="16">
        <f>U40+U41+U42</f>
        <v>4</v>
      </c>
      <c r="V39" s="16">
        <f>V40+V41+V42</f>
        <v>118</v>
      </c>
      <c r="W39" s="16">
        <f>W40+W41+W42</f>
        <v>50</v>
      </c>
      <c r="X39" s="16">
        <f>X40+X41+X42</f>
        <v>68</v>
      </c>
      <c r="Y39" s="18">
        <v>2</v>
      </c>
      <c r="Z39" s="16">
        <v>32</v>
      </c>
      <c r="AA39" s="16">
        <v>22</v>
      </c>
      <c r="AB39" s="17">
        <v>10</v>
      </c>
      <c r="AC39" s="73">
        <f>AC40+AC41+AC42</f>
        <v>0</v>
      </c>
      <c r="AD39" s="16">
        <f>AD40+AD41+AD42</f>
        <v>0</v>
      </c>
      <c r="AE39" s="16">
        <f>AE40+AE41+AE42</f>
        <v>0</v>
      </c>
      <c r="AF39" s="19"/>
      <c r="AG39" s="19"/>
      <c r="AH39" s="19"/>
      <c r="AI39" s="19"/>
      <c r="AJ39" s="19"/>
      <c r="AK39" s="33"/>
      <c r="AL39" s="15"/>
      <c r="AM39" s="19"/>
      <c r="AN39" s="19"/>
      <c r="AO39" s="19"/>
      <c r="AP39" s="19"/>
      <c r="AQ39" s="19"/>
      <c r="AR39" s="33"/>
      <c r="AS39" s="15"/>
      <c r="AT39" s="19"/>
      <c r="AU39" s="19"/>
      <c r="AV39" s="19"/>
      <c r="AW39" s="19"/>
      <c r="AX39" s="19"/>
      <c r="AY39" s="33"/>
      <c r="AZ39" s="15"/>
      <c r="BA39" s="19"/>
      <c r="BB39" s="19"/>
      <c r="BC39" s="19"/>
      <c r="BD39" s="19"/>
      <c r="BE39" s="33"/>
      <c r="BF39" s="15"/>
    </row>
    <row r="40" spans="1:58" ht="16.5" customHeight="1">
      <c r="A40" s="35" t="s">
        <v>3</v>
      </c>
      <c r="B40" s="36" t="s">
        <v>297</v>
      </c>
      <c r="C40" s="37"/>
      <c r="D40" s="28"/>
      <c r="E40" s="28">
        <v>3</v>
      </c>
      <c r="F40" s="28"/>
      <c r="G40" s="13">
        <v>58</v>
      </c>
      <c r="H40" s="28">
        <v>2</v>
      </c>
      <c r="I40" s="13">
        <v>56</v>
      </c>
      <c r="J40" s="13">
        <v>26</v>
      </c>
      <c r="K40" s="13">
        <v>30</v>
      </c>
      <c r="L40" s="38"/>
      <c r="M40" s="28"/>
      <c r="N40" s="13"/>
      <c r="O40" s="28"/>
      <c r="P40" s="28"/>
      <c r="Q40" s="28"/>
      <c r="R40" s="13"/>
      <c r="S40" s="28"/>
      <c r="T40" s="28"/>
      <c r="U40" s="28">
        <v>2</v>
      </c>
      <c r="V40" s="13">
        <v>56</v>
      </c>
      <c r="W40" s="39">
        <v>26</v>
      </c>
      <c r="X40" s="39">
        <v>30</v>
      </c>
      <c r="Y40" s="28"/>
      <c r="Z40" s="13"/>
      <c r="AA40" s="28"/>
      <c r="AB40" s="28"/>
      <c r="AC40" s="28"/>
      <c r="AD40" s="40"/>
      <c r="AE40" s="41"/>
      <c r="AF40" s="28"/>
      <c r="AG40" s="13"/>
      <c r="AH40" s="28"/>
      <c r="AI40" s="28"/>
      <c r="AJ40" s="28"/>
      <c r="AK40" s="40"/>
      <c r="AL40" s="41"/>
      <c r="AM40" s="28"/>
      <c r="AN40" s="13"/>
      <c r="AO40" s="28"/>
      <c r="AP40" s="28"/>
      <c r="AQ40" s="28"/>
      <c r="AR40" s="40"/>
      <c r="AS40" s="41"/>
      <c r="AT40" s="28"/>
      <c r="AU40" s="13"/>
      <c r="AV40" s="28"/>
      <c r="AW40" s="28"/>
      <c r="AX40" s="28"/>
      <c r="AY40" s="40"/>
      <c r="AZ40" s="41"/>
      <c r="BA40" s="28"/>
      <c r="BB40" s="13"/>
      <c r="BC40" s="28"/>
      <c r="BD40" s="28"/>
      <c r="BE40" s="40"/>
      <c r="BF40" s="41"/>
    </row>
    <row r="41" spans="1:58" ht="21" customHeight="1">
      <c r="A41" s="35" t="s">
        <v>6</v>
      </c>
      <c r="B41" s="36" t="s">
        <v>296</v>
      </c>
      <c r="C41" s="37"/>
      <c r="D41" s="28"/>
      <c r="E41" s="28">
        <v>3</v>
      </c>
      <c r="F41" s="28"/>
      <c r="G41" s="13">
        <v>64</v>
      </c>
      <c r="H41" s="28">
        <v>2</v>
      </c>
      <c r="I41" s="13">
        <v>62</v>
      </c>
      <c r="J41" s="13">
        <v>24</v>
      </c>
      <c r="K41" s="13">
        <v>38</v>
      </c>
      <c r="L41" s="38"/>
      <c r="M41" s="28"/>
      <c r="N41" s="13"/>
      <c r="O41" s="28"/>
      <c r="P41" s="28"/>
      <c r="Q41" s="28"/>
      <c r="R41" s="13"/>
      <c r="S41" s="28"/>
      <c r="T41" s="28"/>
      <c r="U41" s="28">
        <v>2</v>
      </c>
      <c r="V41" s="13">
        <v>62</v>
      </c>
      <c r="W41" s="39">
        <v>24</v>
      </c>
      <c r="X41" s="39">
        <v>38</v>
      </c>
      <c r="Y41" s="28"/>
      <c r="Z41" s="13"/>
      <c r="AA41" s="28"/>
      <c r="AB41" s="28"/>
      <c r="AC41" s="28"/>
      <c r="AD41" s="40"/>
      <c r="AE41" s="41"/>
      <c r="AF41" s="28"/>
      <c r="AG41" s="13"/>
      <c r="AH41" s="28"/>
      <c r="AI41" s="28"/>
      <c r="AJ41" s="28"/>
      <c r="AK41" s="40"/>
      <c r="AL41" s="41"/>
      <c r="AM41" s="28"/>
      <c r="AN41" s="13"/>
      <c r="AO41" s="28"/>
      <c r="AP41" s="28"/>
      <c r="AQ41" s="28"/>
      <c r="AR41" s="40"/>
      <c r="AS41" s="41"/>
      <c r="AT41" s="28"/>
      <c r="AU41" s="13"/>
      <c r="AV41" s="28"/>
      <c r="AW41" s="28"/>
      <c r="AX41" s="28"/>
      <c r="AY41" s="40"/>
      <c r="AZ41" s="41"/>
      <c r="BA41" s="28"/>
      <c r="BB41" s="13"/>
      <c r="BC41" s="28"/>
      <c r="BD41" s="28"/>
      <c r="BE41" s="40"/>
      <c r="BF41" s="41"/>
    </row>
    <row r="42" spans="1:58" ht="31.5" customHeight="1">
      <c r="A42" s="35" t="s">
        <v>8</v>
      </c>
      <c r="B42" s="36" t="s">
        <v>295</v>
      </c>
      <c r="C42" s="37"/>
      <c r="D42" s="28"/>
      <c r="E42" s="28">
        <v>3</v>
      </c>
      <c r="F42" s="28"/>
      <c r="G42" s="13">
        <v>34</v>
      </c>
      <c r="H42" s="28">
        <v>2</v>
      </c>
      <c r="I42" s="13">
        <v>32</v>
      </c>
      <c r="J42" s="13">
        <v>22</v>
      </c>
      <c r="K42" s="13">
        <v>10</v>
      </c>
      <c r="L42" s="38"/>
      <c r="M42" s="28"/>
      <c r="N42" s="13"/>
      <c r="O42" s="28"/>
      <c r="P42" s="28"/>
      <c r="Q42" s="28"/>
      <c r="R42" s="13"/>
      <c r="S42" s="28"/>
      <c r="T42" s="28"/>
      <c r="U42" s="28"/>
      <c r="V42" s="13"/>
      <c r="W42" s="39"/>
      <c r="X42" s="39"/>
      <c r="Y42" s="28">
        <v>2</v>
      </c>
      <c r="Z42" s="13">
        <v>32</v>
      </c>
      <c r="AA42" s="28">
        <v>22</v>
      </c>
      <c r="AB42" s="28">
        <v>10</v>
      </c>
      <c r="AC42" s="28"/>
      <c r="AD42" s="40"/>
      <c r="AE42" s="41"/>
      <c r="AF42" s="28"/>
      <c r="AG42" s="13"/>
      <c r="AH42" s="28"/>
      <c r="AI42" s="28"/>
      <c r="AJ42" s="28"/>
      <c r="AK42" s="40"/>
      <c r="AL42" s="41"/>
      <c r="AM42" s="28"/>
      <c r="AN42" s="13"/>
      <c r="AO42" s="28"/>
      <c r="AP42" s="28"/>
      <c r="AQ42" s="28"/>
      <c r="AR42" s="40"/>
      <c r="AS42" s="41"/>
      <c r="AT42" s="28"/>
      <c r="AU42" s="13"/>
      <c r="AV42" s="28"/>
      <c r="AW42" s="28"/>
      <c r="AX42" s="28"/>
      <c r="AY42" s="40"/>
      <c r="AZ42" s="41"/>
      <c r="BA42" s="28"/>
      <c r="BB42" s="13"/>
      <c r="BC42" s="28"/>
      <c r="BD42" s="28"/>
      <c r="BE42" s="40"/>
      <c r="BF42" s="41"/>
    </row>
    <row r="43" spans="1:58" ht="3.75" customHeight="1" thickBot="1">
      <c r="A43" s="29"/>
      <c r="B43" s="34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</row>
    <row r="44" spans="1:58" ht="28.5" customHeight="1" thickBot="1">
      <c r="A44" s="16" t="s">
        <v>150</v>
      </c>
      <c r="B44" s="91" t="s">
        <v>151</v>
      </c>
      <c r="C44" s="15">
        <f>C46+C60</f>
        <v>7</v>
      </c>
      <c r="D44" s="19">
        <f>D46+D60</f>
        <v>0</v>
      </c>
      <c r="E44" s="19">
        <f>E46+E60</f>
        <v>12</v>
      </c>
      <c r="F44" s="33">
        <f>F46+F60</f>
        <v>3</v>
      </c>
      <c r="G44" s="73">
        <f>G46+G60</f>
        <v>2989</v>
      </c>
      <c r="H44" s="16">
        <f aca="true" t="shared" si="5" ref="H44:BE44">H46+H60</f>
        <v>194</v>
      </c>
      <c r="I44" s="16">
        <f t="shared" si="5"/>
        <v>2270</v>
      </c>
      <c r="J44" s="16">
        <f t="shared" si="5"/>
        <v>1242</v>
      </c>
      <c r="K44" s="16">
        <f t="shared" si="5"/>
        <v>888</v>
      </c>
      <c r="L44" s="17">
        <f t="shared" si="5"/>
        <v>90</v>
      </c>
      <c r="M44" s="73"/>
      <c r="N44" s="16"/>
      <c r="O44" s="16"/>
      <c r="P44" s="16"/>
      <c r="Q44" s="16"/>
      <c r="R44" s="16"/>
      <c r="S44" s="16"/>
      <c r="T44" s="16"/>
      <c r="U44" s="16">
        <f t="shared" si="5"/>
        <v>36</v>
      </c>
      <c r="V44" s="16">
        <f t="shared" si="5"/>
        <v>290</v>
      </c>
      <c r="W44" s="16">
        <f t="shared" si="5"/>
        <v>158</v>
      </c>
      <c r="X44" s="17">
        <f t="shared" si="5"/>
        <v>132</v>
      </c>
      <c r="Y44" s="18">
        <f t="shared" si="5"/>
        <v>26</v>
      </c>
      <c r="Z44" s="16">
        <f t="shared" si="5"/>
        <v>352</v>
      </c>
      <c r="AA44" s="16">
        <f t="shared" si="5"/>
        <v>160</v>
      </c>
      <c r="AB44" s="17">
        <f t="shared" si="5"/>
        <v>192</v>
      </c>
      <c r="AC44" s="73">
        <f t="shared" si="5"/>
        <v>0</v>
      </c>
      <c r="AD44" s="16">
        <f t="shared" si="5"/>
        <v>0</v>
      </c>
      <c r="AE44" s="16">
        <f t="shared" si="5"/>
        <v>576</v>
      </c>
      <c r="AF44" s="16">
        <f t="shared" si="5"/>
        <v>26</v>
      </c>
      <c r="AG44" s="16">
        <f t="shared" si="5"/>
        <v>384</v>
      </c>
      <c r="AH44" s="16">
        <f t="shared" si="5"/>
        <v>152</v>
      </c>
      <c r="AI44" s="16">
        <f t="shared" si="5"/>
        <v>142</v>
      </c>
      <c r="AJ44" s="16">
        <f t="shared" si="5"/>
        <v>0</v>
      </c>
      <c r="AK44" s="16">
        <f t="shared" si="5"/>
        <v>50</v>
      </c>
      <c r="AL44" s="77">
        <f t="shared" si="5"/>
        <v>762</v>
      </c>
      <c r="AM44" s="18">
        <f t="shared" si="5"/>
        <v>42</v>
      </c>
      <c r="AN44" s="16">
        <f t="shared" si="5"/>
        <v>476</v>
      </c>
      <c r="AO44" s="16">
        <f t="shared" si="5"/>
        <v>314</v>
      </c>
      <c r="AP44" s="16">
        <f t="shared" si="5"/>
        <v>142</v>
      </c>
      <c r="AQ44" s="16">
        <f t="shared" si="5"/>
        <v>0</v>
      </c>
      <c r="AR44" s="17">
        <f t="shared" si="5"/>
        <v>20</v>
      </c>
      <c r="AS44" s="73">
        <f t="shared" si="5"/>
        <v>576</v>
      </c>
      <c r="AT44" s="16">
        <f t="shared" si="5"/>
        <v>32</v>
      </c>
      <c r="AU44" s="16">
        <f t="shared" si="5"/>
        <v>384</v>
      </c>
      <c r="AV44" s="16">
        <f t="shared" si="5"/>
        <v>242</v>
      </c>
      <c r="AW44" s="16">
        <f t="shared" si="5"/>
        <v>122</v>
      </c>
      <c r="AX44" s="16">
        <f t="shared" si="5"/>
        <v>0</v>
      </c>
      <c r="AY44" s="16">
        <f t="shared" si="5"/>
        <v>20</v>
      </c>
      <c r="AZ44" s="77">
        <f t="shared" si="5"/>
        <v>462</v>
      </c>
      <c r="BA44" s="18">
        <f t="shared" si="5"/>
        <v>74</v>
      </c>
      <c r="BB44" s="16">
        <f t="shared" si="5"/>
        <v>296</v>
      </c>
      <c r="BC44" s="16">
        <f t="shared" si="5"/>
        <v>186</v>
      </c>
      <c r="BD44" s="16">
        <f t="shared" si="5"/>
        <v>158</v>
      </c>
      <c r="BE44" s="17">
        <f t="shared" si="5"/>
        <v>20</v>
      </c>
      <c r="BF44" s="15"/>
    </row>
    <row r="45" spans="1:58" ht="3.75" customHeight="1" thickBot="1">
      <c r="A45" s="29"/>
      <c r="B45" s="34"/>
      <c r="C45" s="31"/>
      <c r="D45" s="31"/>
      <c r="E45" s="31"/>
      <c r="F45" s="31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1"/>
    </row>
    <row r="46" spans="1:58" ht="27.75" customHeight="1" thickBot="1">
      <c r="A46" s="16" t="s">
        <v>23</v>
      </c>
      <c r="B46" s="67" t="s">
        <v>307</v>
      </c>
      <c r="C46" s="15">
        <v>3</v>
      </c>
      <c r="D46" s="19"/>
      <c r="E46" s="19">
        <v>8</v>
      </c>
      <c r="F46" s="92"/>
      <c r="G46" s="148">
        <f aca="true" t="shared" si="6" ref="G46:L46">G47+G48+G49+G50+G51+G52+G53+G54+G55+G56+G57+G58</f>
        <v>1078</v>
      </c>
      <c r="H46" s="16">
        <f t="shared" si="6"/>
        <v>82</v>
      </c>
      <c r="I46" s="16">
        <f t="shared" si="6"/>
        <v>996</v>
      </c>
      <c r="J46" s="16">
        <f t="shared" si="6"/>
        <v>508</v>
      </c>
      <c r="K46" s="16">
        <f t="shared" si="6"/>
        <v>448</v>
      </c>
      <c r="L46" s="16">
        <f t="shared" si="6"/>
        <v>0</v>
      </c>
      <c r="M46" s="16">
        <f aca="true" t="shared" si="7" ref="M46:AJ46">M47+M48+M49+M50+M51+M52+M53+M54+M55+M56+M57+M58</f>
        <v>0</v>
      </c>
      <c r="N46" s="16">
        <f t="shared" si="7"/>
        <v>0</v>
      </c>
      <c r="O46" s="16">
        <f t="shared" si="7"/>
        <v>0</v>
      </c>
      <c r="P46" s="16">
        <f t="shared" si="7"/>
        <v>0</v>
      </c>
      <c r="Q46" s="16">
        <f t="shared" si="7"/>
        <v>0</v>
      </c>
      <c r="R46" s="16">
        <f t="shared" si="7"/>
        <v>0</v>
      </c>
      <c r="S46" s="16">
        <f t="shared" si="7"/>
        <v>0</v>
      </c>
      <c r="T46" s="16">
        <f t="shared" si="7"/>
        <v>0</v>
      </c>
      <c r="U46" s="16">
        <f t="shared" si="7"/>
        <v>34</v>
      </c>
      <c r="V46" s="16">
        <f t="shared" si="7"/>
        <v>222</v>
      </c>
      <c r="W46" s="16">
        <f t="shared" si="7"/>
        <v>106</v>
      </c>
      <c r="X46" s="16">
        <f t="shared" si="7"/>
        <v>116</v>
      </c>
      <c r="Y46" s="16">
        <f t="shared" si="7"/>
        <v>18</v>
      </c>
      <c r="Z46" s="16">
        <f t="shared" si="7"/>
        <v>160</v>
      </c>
      <c r="AA46" s="16">
        <f t="shared" si="7"/>
        <v>46</v>
      </c>
      <c r="AB46" s="16">
        <f t="shared" si="7"/>
        <v>114</v>
      </c>
      <c r="AC46" s="16">
        <f t="shared" si="7"/>
        <v>0</v>
      </c>
      <c r="AD46" s="16">
        <f t="shared" si="7"/>
        <v>0</v>
      </c>
      <c r="AE46" s="16">
        <f t="shared" si="7"/>
        <v>144</v>
      </c>
      <c r="AF46" s="16">
        <f t="shared" si="7"/>
        <v>2</v>
      </c>
      <c r="AG46" s="16">
        <f t="shared" si="7"/>
        <v>96</v>
      </c>
      <c r="AH46" s="16">
        <f t="shared" si="7"/>
        <v>16</v>
      </c>
      <c r="AI46" s="16">
        <f t="shared" si="7"/>
        <v>80</v>
      </c>
      <c r="AJ46" s="16">
        <f t="shared" si="7"/>
        <v>0</v>
      </c>
      <c r="AK46" s="16">
        <f aca="true" t="shared" si="8" ref="AK46:BF46">AK47+AK48+AK49+AK50+AK51+AK52+AK53+AK54+AK55+AK56+AK57+AK58</f>
        <v>0</v>
      </c>
      <c r="AL46" s="16">
        <f t="shared" si="8"/>
        <v>165</v>
      </c>
      <c r="AM46" s="16">
        <f t="shared" si="8"/>
        <v>4</v>
      </c>
      <c r="AN46" s="16">
        <f t="shared" si="8"/>
        <v>110</v>
      </c>
      <c r="AO46" s="16">
        <f t="shared" si="8"/>
        <v>90</v>
      </c>
      <c r="AP46" s="16">
        <f t="shared" si="8"/>
        <v>20</v>
      </c>
      <c r="AQ46" s="16">
        <f t="shared" si="8"/>
        <v>0</v>
      </c>
      <c r="AR46" s="16">
        <f t="shared" si="8"/>
        <v>0</v>
      </c>
      <c r="AS46" s="16">
        <f t="shared" si="8"/>
        <v>252</v>
      </c>
      <c r="AT46" s="16">
        <f t="shared" si="8"/>
        <v>12</v>
      </c>
      <c r="AU46" s="16">
        <f t="shared" si="8"/>
        <v>236</v>
      </c>
      <c r="AV46" s="16">
        <f t="shared" si="8"/>
        <v>178</v>
      </c>
      <c r="AW46" s="16">
        <f t="shared" si="8"/>
        <v>58</v>
      </c>
      <c r="AX46" s="16">
        <f t="shared" si="8"/>
        <v>0</v>
      </c>
      <c r="AY46" s="16">
        <f t="shared" si="8"/>
        <v>0</v>
      </c>
      <c r="AZ46" s="16">
        <f t="shared" si="8"/>
        <v>153</v>
      </c>
      <c r="BA46" s="16">
        <f t="shared" si="8"/>
        <v>12</v>
      </c>
      <c r="BB46" s="16">
        <f t="shared" si="8"/>
        <v>172</v>
      </c>
      <c r="BC46" s="16">
        <f t="shared" si="8"/>
        <v>72</v>
      </c>
      <c r="BD46" s="16">
        <f t="shared" si="8"/>
        <v>60</v>
      </c>
      <c r="BE46" s="17">
        <f t="shared" si="8"/>
        <v>20</v>
      </c>
      <c r="BF46" s="94">
        <f t="shared" si="8"/>
        <v>20</v>
      </c>
    </row>
    <row r="47" spans="1:58" ht="19.5" customHeight="1">
      <c r="A47" s="35" t="s">
        <v>28</v>
      </c>
      <c r="B47" s="36" t="s">
        <v>294</v>
      </c>
      <c r="C47" s="37"/>
      <c r="D47" s="28"/>
      <c r="E47" s="28">
        <v>4</v>
      </c>
      <c r="F47" s="28"/>
      <c r="G47" s="62">
        <v>106</v>
      </c>
      <c r="H47" s="61">
        <v>4</v>
      </c>
      <c r="I47" s="62">
        <v>102</v>
      </c>
      <c r="J47" s="62"/>
      <c r="K47" s="62">
        <v>102</v>
      </c>
      <c r="L47" s="63"/>
      <c r="M47" s="61"/>
      <c r="N47" s="62"/>
      <c r="O47" s="61"/>
      <c r="P47" s="61"/>
      <c r="Q47" s="61"/>
      <c r="R47" s="62"/>
      <c r="S47" s="61"/>
      <c r="T47" s="61"/>
      <c r="U47" s="61">
        <v>2</v>
      </c>
      <c r="V47" s="62">
        <v>48</v>
      </c>
      <c r="W47" s="61"/>
      <c r="X47" s="64">
        <v>48</v>
      </c>
      <c r="Y47" s="61">
        <v>2</v>
      </c>
      <c r="Z47" s="62">
        <v>54</v>
      </c>
      <c r="AA47" s="61"/>
      <c r="AB47" s="64">
        <v>54</v>
      </c>
      <c r="AC47" s="61"/>
      <c r="AD47" s="65"/>
      <c r="AE47" s="66"/>
      <c r="AF47" s="61"/>
      <c r="AG47" s="62"/>
      <c r="AH47" s="61"/>
      <c r="AI47" s="61"/>
      <c r="AJ47" s="61"/>
      <c r="AK47" s="65"/>
      <c r="AL47" s="66"/>
      <c r="AM47" s="61"/>
      <c r="AN47" s="62"/>
      <c r="AO47" s="61"/>
      <c r="AP47" s="61"/>
      <c r="AQ47" s="61"/>
      <c r="AR47" s="65"/>
      <c r="AS47" s="66"/>
      <c r="AT47" s="61"/>
      <c r="AU47" s="62"/>
      <c r="AV47" s="61"/>
      <c r="AW47" s="61"/>
      <c r="AX47" s="61"/>
      <c r="AY47" s="65"/>
      <c r="AZ47" s="66"/>
      <c r="BA47" s="61"/>
      <c r="BB47" s="62"/>
      <c r="BC47" s="61"/>
      <c r="BD47" s="61"/>
      <c r="BE47" s="65"/>
      <c r="BF47" s="66"/>
    </row>
    <row r="48" spans="1:58" ht="19.5" customHeight="1">
      <c r="A48" s="35" t="s">
        <v>30</v>
      </c>
      <c r="B48" s="36" t="s">
        <v>293</v>
      </c>
      <c r="C48" s="37">
        <v>4</v>
      </c>
      <c r="D48" s="28"/>
      <c r="E48" s="28"/>
      <c r="F48" s="28"/>
      <c r="G48" s="13">
        <v>156</v>
      </c>
      <c r="H48" s="28">
        <v>16</v>
      </c>
      <c r="I48" s="13">
        <v>140</v>
      </c>
      <c r="J48" s="13">
        <v>70</v>
      </c>
      <c r="K48" s="13">
        <v>70</v>
      </c>
      <c r="L48" s="38"/>
      <c r="M48" s="28"/>
      <c r="N48" s="13"/>
      <c r="O48" s="28"/>
      <c r="P48" s="28"/>
      <c r="Q48" s="28"/>
      <c r="R48" s="13"/>
      <c r="S48" s="28"/>
      <c r="T48" s="28"/>
      <c r="U48" s="28">
        <v>8</v>
      </c>
      <c r="V48" s="13">
        <v>70</v>
      </c>
      <c r="W48" s="39">
        <v>40</v>
      </c>
      <c r="X48" s="39">
        <v>30</v>
      </c>
      <c r="Y48" s="28">
        <v>8</v>
      </c>
      <c r="Z48" s="13">
        <v>70</v>
      </c>
      <c r="AA48" s="39">
        <v>30</v>
      </c>
      <c r="AB48" s="39">
        <v>40</v>
      </c>
      <c r="AC48" s="28"/>
      <c r="AD48" s="40"/>
      <c r="AE48" s="41"/>
      <c r="AF48" s="28"/>
      <c r="AG48" s="13"/>
      <c r="AH48" s="28"/>
      <c r="AI48" s="28"/>
      <c r="AJ48" s="28"/>
      <c r="AK48" s="40"/>
      <c r="AL48" s="41"/>
      <c r="AM48" s="28"/>
      <c r="AN48" s="13"/>
      <c r="AO48" s="28"/>
      <c r="AP48" s="28"/>
      <c r="AQ48" s="28"/>
      <c r="AR48" s="40"/>
      <c r="AS48" s="41"/>
      <c r="AT48" s="28"/>
      <c r="AU48" s="13"/>
      <c r="AV48" s="28"/>
      <c r="AW48" s="28"/>
      <c r="AX48" s="28"/>
      <c r="AY48" s="40"/>
      <c r="AZ48" s="41"/>
      <c r="BA48" s="28"/>
      <c r="BB48" s="13"/>
      <c r="BC48" s="28"/>
      <c r="BD48" s="28"/>
      <c r="BE48" s="40"/>
      <c r="BF48" s="41"/>
    </row>
    <row r="49" spans="1:58" ht="19.5" customHeight="1">
      <c r="A49" s="35" t="s">
        <v>32</v>
      </c>
      <c r="B49" s="36" t="s">
        <v>33</v>
      </c>
      <c r="C49" s="37">
        <v>3</v>
      </c>
      <c r="D49" s="28"/>
      <c r="E49" s="28"/>
      <c r="F49" s="28"/>
      <c r="G49" s="13">
        <v>76</v>
      </c>
      <c r="H49" s="28">
        <v>16</v>
      </c>
      <c r="I49" s="13">
        <v>60</v>
      </c>
      <c r="J49" s="13">
        <v>42</v>
      </c>
      <c r="K49" s="13">
        <v>18</v>
      </c>
      <c r="L49" s="38"/>
      <c r="M49" s="28"/>
      <c r="N49" s="13"/>
      <c r="O49" s="28"/>
      <c r="P49" s="28"/>
      <c r="Q49" s="28"/>
      <c r="R49" s="13"/>
      <c r="S49" s="28"/>
      <c r="T49" s="28"/>
      <c r="U49" s="28">
        <v>16</v>
      </c>
      <c r="V49" s="13">
        <v>60</v>
      </c>
      <c r="W49" s="39">
        <v>42</v>
      </c>
      <c r="X49" s="39">
        <v>18</v>
      </c>
      <c r="Y49" s="28"/>
      <c r="Z49" s="13"/>
      <c r="AA49" s="28"/>
      <c r="AB49" s="28"/>
      <c r="AC49" s="28"/>
      <c r="AD49" s="40"/>
      <c r="AE49" s="41"/>
      <c r="AF49" s="28"/>
      <c r="AG49" s="13"/>
      <c r="AH49" s="28"/>
      <c r="AI49" s="28"/>
      <c r="AJ49" s="28"/>
      <c r="AK49" s="40"/>
      <c r="AL49" s="41"/>
      <c r="AM49" s="28"/>
      <c r="AN49" s="13"/>
      <c r="AO49" s="28"/>
      <c r="AP49" s="28"/>
      <c r="AQ49" s="28"/>
      <c r="AR49" s="40"/>
      <c r="AS49" s="41"/>
      <c r="AT49" s="28"/>
      <c r="AU49" s="13"/>
      <c r="AV49" s="28"/>
      <c r="AW49" s="28"/>
      <c r="AX49" s="28"/>
      <c r="AY49" s="40"/>
      <c r="AZ49" s="41"/>
      <c r="BA49" s="28"/>
      <c r="BB49" s="13"/>
      <c r="BC49" s="28"/>
      <c r="BD49" s="28"/>
      <c r="BE49" s="40"/>
      <c r="BF49" s="41"/>
    </row>
    <row r="50" spans="1:58" ht="18" customHeight="1">
      <c r="A50" s="35" t="s">
        <v>35</v>
      </c>
      <c r="B50" s="36" t="s">
        <v>292</v>
      </c>
      <c r="C50" s="37">
        <v>3</v>
      </c>
      <c r="D50" s="28"/>
      <c r="E50" s="28"/>
      <c r="F50" s="28"/>
      <c r="G50" s="13">
        <v>96</v>
      </c>
      <c r="H50" s="28">
        <v>16</v>
      </c>
      <c r="I50" s="13">
        <v>80</v>
      </c>
      <c r="J50" s="13">
        <v>40</v>
      </c>
      <c r="K50" s="13">
        <v>40</v>
      </c>
      <c r="L50" s="38"/>
      <c r="M50" s="28"/>
      <c r="N50" s="13"/>
      <c r="O50" s="28"/>
      <c r="P50" s="28"/>
      <c r="Q50" s="28"/>
      <c r="R50" s="13"/>
      <c r="S50" s="28"/>
      <c r="T50" s="28"/>
      <c r="U50" s="28">
        <v>8</v>
      </c>
      <c r="V50" s="13">
        <v>44</v>
      </c>
      <c r="W50" s="39">
        <v>24</v>
      </c>
      <c r="X50" s="39">
        <v>20</v>
      </c>
      <c r="Y50" s="28">
        <v>8</v>
      </c>
      <c r="Z50" s="13">
        <v>36</v>
      </c>
      <c r="AA50" s="39">
        <v>16</v>
      </c>
      <c r="AB50" s="39">
        <v>20</v>
      </c>
      <c r="AC50" s="28"/>
      <c r="AD50" s="40"/>
      <c r="AE50" s="41"/>
      <c r="AF50" s="28"/>
      <c r="AG50" s="13"/>
      <c r="AH50" s="28"/>
      <c r="AI50" s="28"/>
      <c r="AJ50" s="28"/>
      <c r="AK50" s="40"/>
      <c r="AL50" s="41"/>
      <c r="AM50" s="28"/>
      <c r="AN50" s="13"/>
      <c r="AO50" s="28"/>
      <c r="AP50" s="28"/>
      <c r="AQ50" s="28"/>
      <c r="AR50" s="40"/>
      <c r="AS50" s="41"/>
      <c r="AT50" s="28"/>
      <c r="AU50" s="13"/>
      <c r="AV50" s="28"/>
      <c r="AW50" s="28"/>
      <c r="AX50" s="28"/>
      <c r="AY50" s="40"/>
      <c r="AZ50" s="41"/>
      <c r="BA50" s="28"/>
      <c r="BB50" s="13"/>
      <c r="BC50" s="28"/>
      <c r="BD50" s="28"/>
      <c r="BE50" s="40"/>
      <c r="BF50" s="41"/>
    </row>
    <row r="51" spans="1:58" ht="45" customHeight="1">
      <c r="A51" s="35" t="s">
        <v>37</v>
      </c>
      <c r="B51" s="36" t="s">
        <v>38</v>
      </c>
      <c r="C51" s="37"/>
      <c r="D51" s="28"/>
      <c r="E51" s="28">
        <v>5</v>
      </c>
      <c r="F51" s="28"/>
      <c r="G51" s="13">
        <v>78</v>
      </c>
      <c r="H51" s="28">
        <v>2</v>
      </c>
      <c r="I51" s="13">
        <v>76</v>
      </c>
      <c r="J51" s="13">
        <v>30</v>
      </c>
      <c r="K51" s="13">
        <v>46</v>
      </c>
      <c r="L51" s="38"/>
      <c r="M51" s="28"/>
      <c r="N51" s="13"/>
      <c r="O51" s="28"/>
      <c r="P51" s="28"/>
      <c r="Q51" s="28"/>
      <c r="R51" s="13"/>
      <c r="S51" s="28"/>
      <c r="T51" s="28"/>
      <c r="U51" s="28"/>
      <c r="V51" s="13"/>
      <c r="W51" s="28"/>
      <c r="X51" s="28"/>
      <c r="Y51" s="28"/>
      <c r="Z51" s="13"/>
      <c r="AA51" s="28"/>
      <c r="AB51" s="28"/>
      <c r="AC51" s="28"/>
      <c r="AD51" s="40"/>
      <c r="AE51" s="41"/>
      <c r="AF51" s="28"/>
      <c r="AG51" s="13"/>
      <c r="AH51" s="28"/>
      <c r="AI51" s="28"/>
      <c r="AJ51" s="28"/>
      <c r="AK51" s="40"/>
      <c r="AL51" s="41"/>
      <c r="AM51" s="28"/>
      <c r="AN51" s="13"/>
      <c r="AO51" s="28"/>
      <c r="AP51" s="28"/>
      <c r="AQ51" s="28"/>
      <c r="AR51" s="40"/>
      <c r="AS51" s="41">
        <v>114</v>
      </c>
      <c r="AT51" s="28">
        <v>2</v>
      </c>
      <c r="AU51" s="13">
        <v>76</v>
      </c>
      <c r="AV51" s="39">
        <v>30</v>
      </c>
      <c r="AW51" s="39">
        <v>46</v>
      </c>
      <c r="AX51" s="28"/>
      <c r="AY51" s="40"/>
      <c r="AZ51" s="41"/>
      <c r="BA51" s="28"/>
      <c r="BB51" s="13"/>
      <c r="BC51" s="28"/>
      <c r="BD51" s="28"/>
      <c r="BE51" s="40"/>
      <c r="BF51" s="41"/>
    </row>
    <row r="52" spans="1:58" ht="19.5" customHeight="1">
      <c r="A52" s="35" t="s">
        <v>40</v>
      </c>
      <c r="B52" s="36" t="s">
        <v>329</v>
      </c>
      <c r="C52" s="37"/>
      <c r="D52" s="28"/>
      <c r="E52" s="28">
        <v>7</v>
      </c>
      <c r="F52" s="28"/>
      <c r="G52" s="13">
        <f>H52+I52</f>
        <v>156</v>
      </c>
      <c r="H52" s="28">
        <v>16</v>
      </c>
      <c r="I52" s="13">
        <f>AU52+BB52</f>
        <v>140</v>
      </c>
      <c r="J52" s="13">
        <v>82</v>
      </c>
      <c r="K52" s="13">
        <v>38</v>
      </c>
      <c r="L52" s="38"/>
      <c r="M52" s="28"/>
      <c r="N52" s="13"/>
      <c r="O52" s="28"/>
      <c r="P52" s="28"/>
      <c r="Q52" s="28"/>
      <c r="R52" s="13"/>
      <c r="S52" s="28"/>
      <c r="T52" s="28"/>
      <c r="U52" s="28"/>
      <c r="V52" s="13"/>
      <c r="W52" s="28"/>
      <c r="X52" s="28"/>
      <c r="Y52" s="28"/>
      <c r="Z52" s="13"/>
      <c r="AA52" s="28"/>
      <c r="AB52" s="28"/>
      <c r="AC52" s="28"/>
      <c r="AD52" s="40"/>
      <c r="AE52" s="41"/>
      <c r="AF52" s="28"/>
      <c r="AG52" s="13"/>
      <c r="AH52" s="28"/>
      <c r="AI52" s="28"/>
      <c r="AJ52" s="28"/>
      <c r="AK52" s="40"/>
      <c r="AL52" s="41"/>
      <c r="AM52" s="28"/>
      <c r="AN52" s="13"/>
      <c r="AO52" s="28"/>
      <c r="AP52" s="28"/>
      <c r="AQ52" s="28"/>
      <c r="AR52" s="40"/>
      <c r="AS52" s="41">
        <v>72</v>
      </c>
      <c r="AT52" s="28">
        <v>8</v>
      </c>
      <c r="AU52" s="13">
        <v>66</v>
      </c>
      <c r="AV52" s="39">
        <v>54</v>
      </c>
      <c r="AW52" s="39">
        <v>12</v>
      </c>
      <c r="AX52" s="28"/>
      <c r="AY52" s="40"/>
      <c r="AZ52" s="41">
        <v>81</v>
      </c>
      <c r="BA52" s="28">
        <v>8</v>
      </c>
      <c r="BB52" s="13">
        <v>74</v>
      </c>
      <c r="BC52" s="39">
        <v>28</v>
      </c>
      <c r="BD52" s="39">
        <v>26</v>
      </c>
      <c r="BE52" s="40">
        <v>20</v>
      </c>
      <c r="BF52" s="41"/>
    </row>
    <row r="53" spans="1:58" ht="28.5" customHeight="1">
      <c r="A53" s="35" t="s">
        <v>42</v>
      </c>
      <c r="B53" s="36" t="s">
        <v>288</v>
      </c>
      <c r="C53" s="37"/>
      <c r="D53" s="28"/>
      <c r="E53" s="28">
        <v>8</v>
      </c>
      <c r="F53" s="28"/>
      <c r="G53" s="13">
        <v>50</v>
      </c>
      <c r="H53" s="28">
        <v>2</v>
      </c>
      <c r="I53" s="13">
        <v>48</v>
      </c>
      <c r="J53" s="13">
        <v>34</v>
      </c>
      <c r="K53" s="13">
        <v>14</v>
      </c>
      <c r="L53" s="38"/>
      <c r="M53" s="28"/>
      <c r="N53" s="13"/>
      <c r="O53" s="28"/>
      <c r="P53" s="28"/>
      <c r="Q53" s="28"/>
      <c r="R53" s="13"/>
      <c r="S53" s="28"/>
      <c r="T53" s="28"/>
      <c r="U53" s="28"/>
      <c r="V53" s="13"/>
      <c r="W53" s="28"/>
      <c r="X53" s="28"/>
      <c r="Y53" s="28"/>
      <c r="Z53" s="13"/>
      <c r="AA53" s="28"/>
      <c r="AB53" s="28"/>
      <c r="AC53" s="28"/>
      <c r="AD53" s="40"/>
      <c r="AE53" s="41"/>
      <c r="AF53" s="28"/>
      <c r="AG53" s="13"/>
      <c r="AH53" s="28"/>
      <c r="AI53" s="28"/>
      <c r="AJ53" s="28"/>
      <c r="AK53" s="40"/>
      <c r="AL53" s="41"/>
      <c r="AM53" s="28"/>
      <c r="AN53" s="13"/>
      <c r="AO53" s="28"/>
      <c r="AP53" s="28"/>
      <c r="AQ53" s="28"/>
      <c r="AR53" s="40"/>
      <c r="AS53" s="41"/>
      <c r="AT53" s="28"/>
      <c r="AU53" s="13"/>
      <c r="AV53" s="28"/>
      <c r="AW53" s="28"/>
      <c r="AX53" s="28"/>
      <c r="AY53" s="40"/>
      <c r="AZ53" s="41">
        <v>72</v>
      </c>
      <c r="BA53" s="28">
        <v>2</v>
      </c>
      <c r="BB53" s="13">
        <v>48</v>
      </c>
      <c r="BC53" s="39">
        <v>34</v>
      </c>
      <c r="BD53" s="39">
        <v>14</v>
      </c>
      <c r="BE53" s="40"/>
      <c r="BF53" s="41"/>
    </row>
    <row r="54" spans="1:58" ht="19.5" customHeight="1">
      <c r="A54" s="35" t="s">
        <v>44</v>
      </c>
      <c r="B54" s="36" t="s">
        <v>289</v>
      </c>
      <c r="C54" s="37"/>
      <c r="D54" s="28"/>
      <c r="E54" s="28">
        <v>6</v>
      </c>
      <c r="F54" s="28"/>
      <c r="G54" s="13">
        <v>98</v>
      </c>
      <c r="H54" s="28">
        <v>2</v>
      </c>
      <c r="I54" s="13">
        <v>96</v>
      </c>
      <c r="J54" s="13">
        <v>16</v>
      </c>
      <c r="K54" s="13">
        <v>80</v>
      </c>
      <c r="L54" s="38"/>
      <c r="M54" s="28"/>
      <c r="N54" s="13"/>
      <c r="O54" s="28"/>
      <c r="P54" s="28"/>
      <c r="Q54" s="28"/>
      <c r="R54" s="13"/>
      <c r="S54" s="28"/>
      <c r="T54" s="28"/>
      <c r="U54" s="28"/>
      <c r="V54" s="13"/>
      <c r="W54" s="28"/>
      <c r="X54" s="28"/>
      <c r="Y54" s="28"/>
      <c r="Z54" s="13"/>
      <c r="AA54" s="28"/>
      <c r="AB54" s="28"/>
      <c r="AC54" s="28"/>
      <c r="AD54" s="40"/>
      <c r="AE54" s="41">
        <v>144</v>
      </c>
      <c r="AF54" s="28">
        <v>2</v>
      </c>
      <c r="AG54" s="13">
        <v>96</v>
      </c>
      <c r="AH54" s="39">
        <v>16</v>
      </c>
      <c r="AI54" s="39">
        <v>80</v>
      </c>
      <c r="AJ54" s="28"/>
      <c r="AK54" s="40"/>
      <c r="AL54" s="41"/>
      <c r="AM54" s="28"/>
      <c r="AN54" s="35"/>
      <c r="AO54" s="28"/>
      <c r="AP54" s="28"/>
      <c r="AQ54" s="28"/>
      <c r="AR54" s="40"/>
      <c r="AS54" s="41"/>
      <c r="AT54" s="28"/>
      <c r="AU54" s="13"/>
      <c r="AV54" s="28"/>
      <c r="AW54" s="28"/>
      <c r="AX54" s="28"/>
      <c r="AY54" s="40"/>
      <c r="AZ54" s="41"/>
      <c r="BA54" s="28"/>
      <c r="BB54" s="13"/>
      <c r="BC54" s="28"/>
      <c r="BD54" s="28"/>
      <c r="BE54" s="40"/>
      <c r="BF54" s="41"/>
    </row>
    <row r="55" spans="1:58" ht="13.5" customHeight="1">
      <c r="A55" s="35" t="s">
        <v>46</v>
      </c>
      <c r="B55" s="36" t="s">
        <v>290</v>
      </c>
      <c r="C55" s="37">
        <v>6</v>
      </c>
      <c r="D55" s="28"/>
      <c r="E55" s="28"/>
      <c r="F55" s="28"/>
      <c r="G55" s="13">
        <v>44</v>
      </c>
      <c r="H55" s="28">
        <v>2</v>
      </c>
      <c r="I55" s="13">
        <v>42</v>
      </c>
      <c r="J55" s="13">
        <v>22</v>
      </c>
      <c r="K55" s="13">
        <v>20</v>
      </c>
      <c r="L55" s="38"/>
      <c r="M55" s="28"/>
      <c r="N55" s="13"/>
      <c r="O55" s="28"/>
      <c r="P55" s="28"/>
      <c r="Q55" s="28"/>
      <c r="R55" s="13"/>
      <c r="S55" s="28"/>
      <c r="T55" s="28"/>
      <c r="U55" s="28"/>
      <c r="V55" s="13"/>
      <c r="W55" s="28"/>
      <c r="X55" s="28"/>
      <c r="Y55" s="28"/>
      <c r="Z55" s="13"/>
      <c r="AA55" s="28"/>
      <c r="AB55" s="28"/>
      <c r="AC55" s="28"/>
      <c r="AD55" s="40"/>
      <c r="AE55" s="41"/>
      <c r="AF55" s="28"/>
      <c r="AG55" s="13"/>
      <c r="AH55" s="28"/>
      <c r="AI55" s="28"/>
      <c r="AJ55" s="28"/>
      <c r="AK55" s="40"/>
      <c r="AL55" s="41">
        <v>63</v>
      </c>
      <c r="AM55" s="28">
        <v>2</v>
      </c>
      <c r="AN55" s="13">
        <v>42</v>
      </c>
      <c r="AO55" s="39">
        <v>22</v>
      </c>
      <c r="AP55" s="39">
        <v>20</v>
      </c>
      <c r="AQ55" s="28"/>
      <c r="AR55" s="40"/>
      <c r="AS55" s="41"/>
      <c r="AT55" s="28"/>
      <c r="AU55" s="13"/>
      <c r="AV55" s="28"/>
      <c r="AW55" s="28"/>
      <c r="AX55" s="28"/>
      <c r="AY55" s="40"/>
      <c r="AZ55" s="41"/>
      <c r="BA55" s="28"/>
      <c r="BB55" s="13"/>
      <c r="BC55" s="28"/>
      <c r="BD55" s="28"/>
      <c r="BE55" s="40"/>
      <c r="BF55" s="41"/>
    </row>
    <row r="56" spans="1:58" ht="25.5" customHeight="1">
      <c r="A56" s="35" t="s">
        <v>48</v>
      </c>
      <c r="B56" s="36" t="s">
        <v>291</v>
      </c>
      <c r="C56" s="37"/>
      <c r="D56" s="28"/>
      <c r="E56" s="28">
        <v>7</v>
      </c>
      <c r="F56" s="28"/>
      <c r="G56" s="13">
        <v>46</v>
      </c>
      <c r="H56" s="28">
        <v>2</v>
      </c>
      <c r="I56" s="13">
        <v>44</v>
      </c>
      <c r="J56" s="13">
        <v>44</v>
      </c>
      <c r="K56" s="13"/>
      <c r="L56" s="38"/>
      <c r="M56" s="28"/>
      <c r="N56" s="13"/>
      <c r="O56" s="28"/>
      <c r="P56" s="28"/>
      <c r="Q56" s="28"/>
      <c r="R56" s="13"/>
      <c r="S56" s="28"/>
      <c r="T56" s="28"/>
      <c r="U56" s="28"/>
      <c r="V56" s="13"/>
      <c r="W56" s="28"/>
      <c r="X56" s="28"/>
      <c r="Y56" s="28"/>
      <c r="Z56" s="13"/>
      <c r="AA56" s="28"/>
      <c r="AB56" s="28"/>
      <c r="AC56" s="28"/>
      <c r="AD56" s="40"/>
      <c r="AE56" s="41"/>
      <c r="AF56" s="28"/>
      <c r="AG56" s="13"/>
      <c r="AH56" s="28"/>
      <c r="AI56" s="28"/>
      <c r="AJ56" s="28"/>
      <c r="AK56" s="40"/>
      <c r="AL56" s="41"/>
      <c r="AM56" s="28"/>
      <c r="AN56" s="13"/>
      <c r="AO56" s="28"/>
      <c r="AP56" s="28"/>
      <c r="AQ56" s="28"/>
      <c r="AR56" s="40"/>
      <c r="AS56" s="41">
        <v>66</v>
      </c>
      <c r="AT56" s="28">
        <v>2</v>
      </c>
      <c r="AU56" s="13">
        <v>44</v>
      </c>
      <c r="AV56" s="39">
        <v>44</v>
      </c>
      <c r="AW56" s="28"/>
      <c r="AX56" s="28"/>
      <c r="AY56" s="40"/>
      <c r="AZ56" s="41"/>
      <c r="BA56" s="28"/>
      <c r="BB56" s="13"/>
      <c r="BC56" s="28"/>
      <c r="BD56" s="28"/>
      <c r="BE56" s="40"/>
      <c r="BF56" s="41"/>
    </row>
    <row r="57" spans="1:58" ht="25.5" customHeight="1">
      <c r="A57" s="35" t="s">
        <v>25</v>
      </c>
      <c r="B57" s="36" t="s">
        <v>322</v>
      </c>
      <c r="C57" s="37">
        <v>7</v>
      </c>
      <c r="D57" s="28"/>
      <c r="E57" s="28"/>
      <c r="F57" s="28"/>
      <c r="G57" s="13">
        <v>102</v>
      </c>
      <c r="H57" s="28">
        <v>2</v>
      </c>
      <c r="I57" s="13">
        <v>100</v>
      </c>
      <c r="J57" s="13">
        <v>60</v>
      </c>
      <c r="K57" s="13">
        <v>20</v>
      </c>
      <c r="L57" s="38"/>
      <c r="M57" s="28"/>
      <c r="N57" s="13"/>
      <c r="O57" s="28"/>
      <c r="P57" s="28"/>
      <c r="Q57" s="28"/>
      <c r="R57" s="13"/>
      <c r="S57" s="28"/>
      <c r="T57" s="28"/>
      <c r="U57" s="28"/>
      <c r="V57" s="13"/>
      <c r="W57" s="28"/>
      <c r="X57" s="28"/>
      <c r="Y57" s="28"/>
      <c r="Z57" s="13"/>
      <c r="AA57" s="28"/>
      <c r="AB57" s="28"/>
      <c r="AC57" s="28"/>
      <c r="AD57" s="40"/>
      <c r="AE57" s="41"/>
      <c r="AF57" s="28"/>
      <c r="AG57" s="13"/>
      <c r="AH57" s="28"/>
      <c r="AI57" s="28"/>
      <c r="AJ57" s="28"/>
      <c r="AK57" s="40"/>
      <c r="AL57" s="41"/>
      <c r="AM57" s="28"/>
      <c r="AN57" s="13"/>
      <c r="AO57" s="28"/>
      <c r="AP57" s="28"/>
      <c r="AQ57" s="28"/>
      <c r="AR57" s="40"/>
      <c r="AS57" s="41"/>
      <c r="AT57" s="28">
        <v>0</v>
      </c>
      <c r="AU57" s="13">
        <v>50</v>
      </c>
      <c r="AV57" s="28">
        <v>50</v>
      </c>
      <c r="AW57" s="28"/>
      <c r="AX57" s="28"/>
      <c r="AY57" s="40"/>
      <c r="AZ57" s="41"/>
      <c r="BA57" s="28">
        <v>2</v>
      </c>
      <c r="BB57" s="13">
        <v>50</v>
      </c>
      <c r="BC57" s="28">
        <v>10</v>
      </c>
      <c r="BD57" s="28">
        <v>20</v>
      </c>
      <c r="BE57" s="28"/>
      <c r="BF57" s="40">
        <v>20</v>
      </c>
    </row>
    <row r="58" spans="1:58" ht="27" customHeight="1">
      <c r="A58" s="35" t="s">
        <v>25</v>
      </c>
      <c r="B58" s="42" t="s">
        <v>26</v>
      </c>
      <c r="C58" s="37"/>
      <c r="D58" s="28"/>
      <c r="E58" s="28">
        <v>5</v>
      </c>
      <c r="F58" s="28"/>
      <c r="G58" s="13">
        <v>70</v>
      </c>
      <c r="H58" s="28">
        <v>2</v>
      </c>
      <c r="I58" s="13">
        <v>68</v>
      </c>
      <c r="J58" s="13">
        <v>68</v>
      </c>
      <c r="K58" s="13"/>
      <c r="L58" s="38"/>
      <c r="M58" s="28"/>
      <c r="N58" s="13"/>
      <c r="O58" s="28"/>
      <c r="P58" s="28"/>
      <c r="Q58" s="28"/>
      <c r="R58" s="13"/>
      <c r="S58" s="28"/>
      <c r="T58" s="28"/>
      <c r="U58" s="28"/>
      <c r="V58" s="13"/>
      <c r="W58" s="28"/>
      <c r="X58" s="28"/>
      <c r="Y58" s="28"/>
      <c r="Z58" s="13"/>
      <c r="AA58" s="28"/>
      <c r="AB58" s="28"/>
      <c r="AC58" s="28"/>
      <c r="AD58" s="40"/>
      <c r="AE58" s="41"/>
      <c r="AF58" s="28"/>
      <c r="AG58" s="13"/>
      <c r="AH58" s="28"/>
      <c r="AI58" s="28"/>
      <c r="AJ58" s="28"/>
      <c r="AK58" s="40"/>
      <c r="AL58" s="41">
        <v>102</v>
      </c>
      <c r="AM58" s="28">
        <v>2</v>
      </c>
      <c r="AN58" s="13">
        <v>68</v>
      </c>
      <c r="AO58" s="39">
        <v>68</v>
      </c>
      <c r="AP58" s="28"/>
      <c r="AQ58" s="28"/>
      <c r="AR58" s="40"/>
      <c r="AS58" s="41"/>
      <c r="AT58" s="28"/>
      <c r="AU58" s="13"/>
      <c r="AV58" s="28"/>
      <c r="AW58" s="28"/>
      <c r="AX58" s="28"/>
      <c r="AY58" s="40"/>
      <c r="AZ58" s="41"/>
      <c r="BA58" s="28"/>
      <c r="BB58" s="13"/>
      <c r="BC58" s="28"/>
      <c r="BD58" s="28"/>
      <c r="BE58" s="40"/>
      <c r="BF58" s="41"/>
    </row>
    <row r="59" spans="1:58" ht="3.75" customHeight="1" thickBot="1">
      <c r="A59" s="29"/>
      <c r="B59" s="3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</row>
    <row r="60" spans="1:58" ht="24" customHeight="1" thickBot="1">
      <c r="A60" s="16" t="s">
        <v>49</v>
      </c>
      <c r="B60" s="91" t="s">
        <v>50</v>
      </c>
      <c r="C60" s="15">
        <f>C62+C72+C79+C85</f>
        <v>4</v>
      </c>
      <c r="D60" s="19">
        <f>D62+D72+D79+D85</f>
        <v>0</v>
      </c>
      <c r="E60" s="19">
        <f>E62+E72+E79+E85</f>
        <v>4</v>
      </c>
      <c r="F60" s="33">
        <f>F62+F72+F79+F85</f>
        <v>3</v>
      </c>
      <c r="G60" s="73">
        <v>1911</v>
      </c>
      <c r="H60" s="16">
        <f>H62+H72+H79+H85+H92</f>
        <v>112</v>
      </c>
      <c r="I60" s="16">
        <f>I62+I72+I79+I85+I92</f>
        <v>1274</v>
      </c>
      <c r="J60" s="16">
        <f aca="true" t="shared" si="9" ref="J60:BE60">J62+J72+J79+J85</f>
        <v>734</v>
      </c>
      <c r="K60" s="16">
        <f t="shared" si="9"/>
        <v>440</v>
      </c>
      <c r="L60" s="17">
        <f t="shared" si="9"/>
        <v>90</v>
      </c>
      <c r="M60" s="73"/>
      <c r="N60" s="16"/>
      <c r="O60" s="16"/>
      <c r="P60" s="16"/>
      <c r="Q60" s="16"/>
      <c r="R60" s="16"/>
      <c r="S60" s="16"/>
      <c r="T60" s="16"/>
      <c r="U60" s="80">
        <f t="shared" si="9"/>
        <v>2</v>
      </c>
      <c r="V60" s="18">
        <f t="shared" si="9"/>
        <v>68</v>
      </c>
      <c r="W60" s="16">
        <f t="shared" si="9"/>
        <v>52</v>
      </c>
      <c r="X60" s="17">
        <f t="shared" si="9"/>
        <v>16</v>
      </c>
      <c r="Y60" s="16">
        <f t="shared" si="9"/>
        <v>8</v>
      </c>
      <c r="Z60" s="16">
        <f t="shared" si="9"/>
        <v>192</v>
      </c>
      <c r="AA60" s="16">
        <f t="shared" si="9"/>
        <v>114</v>
      </c>
      <c r="AB60" s="17">
        <f t="shared" si="9"/>
        <v>78</v>
      </c>
      <c r="AC60" s="73">
        <f t="shared" si="9"/>
        <v>0</v>
      </c>
      <c r="AD60" s="16">
        <f t="shared" si="9"/>
        <v>0</v>
      </c>
      <c r="AE60" s="16">
        <f t="shared" si="9"/>
        <v>432</v>
      </c>
      <c r="AF60" s="16">
        <f>AF62+AF72+AF79+AF85+AF92</f>
        <v>24</v>
      </c>
      <c r="AG60" s="16">
        <f>AG62+AG72+AG79+AG85+AG92</f>
        <v>288</v>
      </c>
      <c r="AH60" s="16">
        <f t="shared" si="9"/>
        <v>136</v>
      </c>
      <c r="AI60" s="16">
        <f t="shared" si="9"/>
        <v>62</v>
      </c>
      <c r="AJ60" s="16">
        <f t="shared" si="9"/>
        <v>0</v>
      </c>
      <c r="AK60" s="16">
        <f t="shared" si="9"/>
        <v>50</v>
      </c>
      <c r="AL60" s="77">
        <f t="shared" si="9"/>
        <v>597</v>
      </c>
      <c r="AM60" s="18">
        <f t="shared" si="9"/>
        <v>38</v>
      </c>
      <c r="AN60" s="16">
        <f t="shared" si="9"/>
        <v>366</v>
      </c>
      <c r="AO60" s="16">
        <f t="shared" si="9"/>
        <v>224</v>
      </c>
      <c r="AP60" s="16">
        <f t="shared" si="9"/>
        <v>122</v>
      </c>
      <c r="AQ60" s="16">
        <f t="shared" si="9"/>
        <v>0</v>
      </c>
      <c r="AR60" s="17">
        <f t="shared" si="9"/>
        <v>20</v>
      </c>
      <c r="AS60" s="78">
        <f t="shared" si="9"/>
        <v>324</v>
      </c>
      <c r="AT60" s="18">
        <f t="shared" si="9"/>
        <v>20</v>
      </c>
      <c r="AU60" s="16">
        <f t="shared" si="9"/>
        <v>148</v>
      </c>
      <c r="AV60" s="16">
        <f t="shared" si="9"/>
        <v>64</v>
      </c>
      <c r="AW60" s="16">
        <f t="shared" si="9"/>
        <v>64</v>
      </c>
      <c r="AX60" s="16">
        <f t="shared" si="9"/>
        <v>0</v>
      </c>
      <c r="AY60" s="17">
        <f t="shared" si="9"/>
        <v>20</v>
      </c>
      <c r="AZ60" s="73">
        <f t="shared" si="9"/>
        <v>309</v>
      </c>
      <c r="BA60" s="16">
        <f t="shared" si="9"/>
        <v>62</v>
      </c>
      <c r="BB60" s="16">
        <f t="shared" si="9"/>
        <v>124</v>
      </c>
      <c r="BC60" s="16">
        <f t="shared" si="9"/>
        <v>114</v>
      </c>
      <c r="BD60" s="16">
        <f t="shared" si="9"/>
        <v>98</v>
      </c>
      <c r="BE60" s="16">
        <f t="shared" si="9"/>
        <v>0</v>
      </c>
      <c r="BF60" s="15"/>
    </row>
    <row r="61" spans="1:58" ht="3.75" customHeight="1" thickBot="1">
      <c r="A61" s="29"/>
      <c r="B61" s="34"/>
      <c r="C61" s="31"/>
      <c r="D61" s="31"/>
      <c r="E61" s="31"/>
      <c r="F61" s="31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1"/>
    </row>
    <row r="62" spans="1:58" ht="30" customHeight="1" thickBot="1">
      <c r="A62" s="16" t="s">
        <v>51</v>
      </c>
      <c r="B62" s="20" t="s">
        <v>52</v>
      </c>
      <c r="C62" s="15">
        <v>3</v>
      </c>
      <c r="D62" s="19"/>
      <c r="E62" s="19">
        <v>1</v>
      </c>
      <c r="F62" s="19">
        <v>2</v>
      </c>
      <c r="G62" s="82">
        <v>840</v>
      </c>
      <c r="H62" s="16">
        <f>H64+H65+H66</f>
        <v>34</v>
      </c>
      <c r="I62" s="16">
        <f>I64+I65+I66</f>
        <v>446</v>
      </c>
      <c r="J62" s="16">
        <f>J64+J65+J66</f>
        <v>244</v>
      </c>
      <c r="K62" s="16">
        <f>K64+K65+K66</f>
        <v>142</v>
      </c>
      <c r="L62" s="17">
        <f>L64+L65+L66</f>
        <v>70</v>
      </c>
      <c r="M62" s="73"/>
      <c r="N62" s="16"/>
      <c r="O62" s="16"/>
      <c r="P62" s="16"/>
      <c r="Q62" s="16"/>
      <c r="R62" s="16"/>
      <c r="S62" s="16"/>
      <c r="T62" s="16"/>
      <c r="U62" s="18">
        <f>U64+U65+U66</f>
        <v>2</v>
      </c>
      <c r="V62" s="18">
        <f aca="true" t="shared" si="10" ref="V62:BE62">V64+V65+V66</f>
        <v>68</v>
      </c>
      <c r="W62" s="18">
        <f t="shared" si="10"/>
        <v>52</v>
      </c>
      <c r="X62" s="18">
        <f t="shared" si="10"/>
        <v>16</v>
      </c>
      <c r="Y62" s="18">
        <f t="shared" si="10"/>
        <v>4</v>
      </c>
      <c r="Z62" s="18">
        <f t="shared" si="10"/>
        <v>104</v>
      </c>
      <c r="AA62" s="18">
        <f t="shared" si="10"/>
        <v>64</v>
      </c>
      <c r="AB62" s="18">
        <f t="shared" si="10"/>
        <v>40</v>
      </c>
      <c r="AC62" s="18">
        <f t="shared" si="10"/>
        <v>0</v>
      </c>
      <c r="AD62" s="18">
        <f t="shared" si="10"/>
        <v>0</v>
      </c>
      <c r="AE62" s="18">
        <f t="shared" si="10"/>
        <v>288</v>
      </c>
      <c r="AF62" s="18">
        <f t="shared" si="10"/>
        <v>10</v>
      </c>
      <c r="AG62" s="18">
        <f t="shared" si="10"/>
        <v>142</v>
      </c>
      <c r="AH62" s="18">
        <f t="shared" si="10"/>
        <v>62</v>
      </c>
      <c r="AI62" s="18">
        <f t="shared" si="10"/>
        <v>40</v>
      </c>
      <c r="AJ62" s="18">
        <f t="shared" si="10"/>
        <v>0</v>
      </c>
      <c r="AK62" s="18">
        <f t="shared" si="10"/>
        <v>50</v>
      </c>
      <c r="AL62" s="18">
        <f t="shared" si="10"/>
        <v>246</v>
      </c>
      <c r="AM62" s="18">
        <f t="shared" si="10"/>
        <v>18</v>
      </c>
      <c r="AN62" s="18">
        <f t="shared" si="10"/>
        <v>132</v>
      </c>
      <c r="AO62" s="18">
        <f t="shared" si="10"/>
        <v>66</v>
      </c>
      <c r="AP62" s="18">
        <f t="shared" si="10"/>
        <v>46</v>
      </c>
      <c r="AQ62" s="18">
        <f t="shared" si="10"/>
        <v>0</v>
      </c>
      <c r="AR62" s="18">
        <f t="shared" si="10"/>
        <v>20</v>
      </c>
      <c r="AS62" s="18">
        <f t="shared" si="10"/>
        <v>48</v>
      </c>
      <c r="AT62" s="18">
        <f t="shared" si="10"/>
        <v>0</v>
      </c>
      <c r="AU62" s="18">
        <f t="shared" si="10"/>
        <v>0</v>
      </c>
      <c r="AV62" s="18">
        <f t="shared" si="10"/>
        <v>0</v>
      </c>
      <c r="AW62" s="18">
        <f t="shared" si="10"/>
        <v>0</v>
      </c>
      <c r="AX62" s="18">
        <f t="shared" si="10"/>
        <v>0</v>
      </c>
      <c r="AY62" s="18">
        <f t="shared" si="10"/>
        <v>0</v>
      </c>
      <c r="AZ62" s="18">
        <f t="shared" si="10"/>
        <v>0</v>
      </c>
      <c r="BA62" s="18">
        <f t="shared" si="10"/>
        <v>0</v>
      </c>
      <c r="BB62" s="18">
        <f t="shared" si="10"/>
        <v>0</v>
      </c>
      <c r="BC62" s="18">
        <f t="shared" si="10"/>
        <v>0</v>
      </c>
      <c r="BD62" s="18">
        <f t="shared" si="10"/>
        <v>0</v>
      </c>
      <c r="BE62" s="18">
        <f t="shared" si="10"/>
        <v>0</v>
      </c>
      <c r="BF62" s="15"/>
    </row>
    <row r="63" spans="1:58" ht="3.75" customHeight="1">
      <c r="A63" s="29"/>
      <c r="B63" s="34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58" ht="30.75" customHeight="1">
      <c r="A64" s="47" t="s">
        <v>54</v>
      </c>
      <c r="B64" s="36" t="s">
        <v>55</v>
      </c>
      <c r="C64" s="37">
        <v>45</v>
      </c>
      <c r="D64" s="28"/>
      <c r="E64" s="28"/>
      <c r="F64" s="28">
        <v>5</v>
      </c>
      <c r="G64" s="13">
        <v>330</v>
      </c>
      <c r="H64" s="13">
        <v>16</v>
      </c>
      <c r="I64" s="13">
        <f>V64+Z64+AG64+AN64</f>
        <v>314</v>
      </c>
      <c r="J64" s="79">
        <f>W64+AA64+AH64+AO64</f>
        <v>178</v>
      </c>
      <c r="K64" s="79">
        <f>X64+AB64+AI64+AP64</f>
        <v>96</v>
      </c>
      <c r="L64" s="79">
        <v>50</v>
      </c>
      <c r="M64" s="28"/>
      <c r="N64" s="13"/>
      <c r="O64" s="28"/>
      <c r="P64" s="28"/>
      <c r="Q64" s="28"/>
      <c r="R64" s="13"/>
      <c r="S64" s="28"/>
      <c r="T64" s="28"/>
      <c r="U64" s="28">
        <v>2</v>
      </c>
      <c r="V64" s="13">
        <v>68</v>
      </c>
      <c r="W64" s="39">
        <v>52</v>
      </c>
      <c r="X64" s="39">
        <v>16</v>
      </c>
      <c r="Y64" s="28">
        <v>4</v>
      </c>
      <c r="Z64" s="13">
        <v>104</v>
      </c>
      <c r="AA64" s="53">
        <v>64</v>
      </c>
      <c r="AB64" s="39">
        <v>40</v>
      </c>
      <c r="AC64" s="28"/>
      <c r="AD64" s="40"/>
      <c r="AE64" s="41">
        <v>228</v>
      </c>
      <c r="AF64" s="28">
        <v>10</v>
      </c>
      <c r="AG64" s="35">
        <v>142</v>
      </c>
      <c r="AH64" s="39">
        <v>62</v>
      </c>
      <c r="AI64" s="39">
        <v>40</v>
      </c>
      <c r="AJ64" s="28"/>
      <c r="AK64" s="54">
        <v>50</v>
      </c>
      <c r="AL64" s="41"/>
      <c r="AM64" s="28"/>
      <c r="AN64" s="13"/>
      <c r="AO64" s="28"/>
      <c r="AP64" s="28"/>
      <c r="AQ64" s="28"/>
      <c r="AR64" s="40"/>
      <c r="AS64" s="41"/>
      <c r="AT64" s="28"/>
      <c r="AU64" s="13"/>
      <c r="AV64" s="28"/>
      <c r="AW64" s="28"/>
      <c r="AX64" s="28"/>
      <c r="AY64" s="40"/>
      <c r="AZ64" s="41"/>
      <c r="BA64" s="28"/>
      <c r="BB64" s="13"/>
      <c r="BC64" s="28"/>
      <c r="BD64" s="28"/>
      <c r="BE64" s="40"/>
      <c r="BF64" s="41"/>
    </row>
    <row r="65" spans="1:58" ht="45" customHeight="1">
      <c r="A65" s="59" t="s">
        <v>281</v>
      </c>
      <c r="B65" s="36" t="s">
        <v>58</v>
      </c>
      <c r="C65" s="37"/>
      <c r="D65" s="28"/>
      <c r="E65" s="28">
        <v>6</v>
      </c>
      <c r="F65" s="28"/>
      <c r="G65" s="13">
        <f>H65+I65</f>
        <v>50</v>
      </c>
      <c r="H65" s="28">
        <v>2</v>
      </c>
      <c r="I65" s="13">
        <v>48</v>
      </c>
      <c r="J65" s="13">
        <v>24</v>
      </c>
      <c r="K65" s="13">
        <v>24</v>
      </c>
      <c r="L65" s="38"/>
      <c r="M65" s="28"/>
      <c r="N65" s="13"/>
      <c r="O65" s="28"/>
      <c r="P65" s="28"/>
      <c r="Q65" s="28"/>
      <c r="R65" s="13"/>
      <c r="S65" s="28"/>
      <c r="T65" s="28"/>
      <c r="U65" s="28"/>
      <c r="V65" s="13"/>
      <c r="W65" s="28"/>
      <c r="X65" s="28"/>
      <c r="Y65" s="28"/>
      <c r="Z65" s="13"/>
      <c r="AA65" s="28"/>
      <c r="AB65" s="28"/>
      <c r="AC65" s="28"/>
      <c r="AD65" s="40"/>
      <c r="AE65" s="41">
        <v>60</v>
      </c>
      <c r="AF65" s="28"/>
      <c r="AG65" s="13"/>
      <c r="AH65" s="39"/>
      <c r="AI65" s="28"/>
      <c r="AJ65" s="28"/>
      <c r="AK65" s="40"/>
      <c r="AL65" s="41">
        <v>195</v>
      </c>
      <c r="AM65" s="28">
        <v>2</v>
      </c>
      <c r="AN65" s="35">
        <v>48</v>
      </c>
      <c r="AO65" s="39">
        <v>24</v>
      </c>
      <c r="AP65" s="39">
        <v>24</v>
      </c>
      <c r="AQ65" s="28"/>
      <c r="AR65" s="43"/>
      <c r="AS65" s="41"/>
      <c r="AT65" s="28"/>
      <c r="AU65" s="13"/>
      <c r="AV65" s="28"/>
      <c r="AW65" s="28"/>
      <c r="AX65" s="28"/>
      <c r="AY65" s="40"/>
      <c r="AZ65" s="41"/>
      <c r="BA65" s="28"/>
      <c r="BB65" s="13"/>
      <c r="BC65" s="28"/>
      <c r="BD65" s="28"/>
      <c r="BE65" s="40"/>
      <c r="BF65" s="41"/>
    </row>
    <row r="66" spans="1:58" ht="26.25" customHeight="1">
      <c r="A66" s="59" t="s">
        <v>57</v>
      </c>
      <c r="B66" s="36" t="s">
        <v>60</v>
      </c>
      <c r="C66" s="37">
        <v>7</v>
      </c>
      <c r="D66" s="28"/>
      <c r="E66" s="28"/>
      <c r="F66" s="28">
        <v>8</v>
      </c>
      <c r="G66" s="13">
        <f>H66+I66</f>
        <v>100</v>
      </c>
      <c r="H66" s="28">
        <v>16</v>
      </c>
      <c r="I66" s="13">
        <f>AN66+AU66+BB66</f>
        <v>84</v>
      </c>
      <c r="J66" s="79">
        <v>42</v>
      </c>
      <c r="K66" s="79">
        <f>AP66+AW66+BD66</f>
        <v>22</v>
      </c>
      <c r="L66" s="38">
        <v>20</v>
      </c>
      <c r="M66" s="28"/>
      <c r="N66" s="13"/>
      <c r="O66" s="28"/>
      <c r="P66" s="28"/>
      <c r="Q66" s="28"/>
      <c r="R66" s="13"/>
      <c r="S66" s="28"/>
      <c r="T66" s="28"/>
      <c r="U66" s="28"/>
      <c r="V66" s="13"/>
      <c r="W66" s="28"/>
      <c r="X66" s="28"/>
      <c r="Y66" s="28"/>
      <c r="Z66" s="13"/>
      <c r="AA66" s="28"/>
      <c r="AB66" s="28"/>
      <c r="AC66" s="28"/>
      <c r="AD66" s="40"/>
      <c r="AE66" s="41"/>
      <c r="AF66" s="28"/>
      <c r="AG66" s="13"/>
      <c r="AH66" s="28"/>
      <c r="AI66" s="28"/>
      <c r="AJ66" s="28"/>
      <c r="AK66" s="40"/>
      <c r="AL66" s="41">
        <v>51</v>
      </c>
      <c r="AM66" s="28">
        <v>16</v>
      </c>
      <c r="AN66" s="13">
        <v>84</v>
      </c>
      <c r="AO66" s="39">
        <v>42</v>
      </c>
      <c r="AP66" s="39">
        <v>22</v>
      </c>
      <c r="AQ66" s="28"/>
      <c r="AR66" s="40">
        <v>20</v>
      </c>
      <c r="AS66" s="41">
        <v>48</v>
      </c>
      <c r="AT66" s="28"/>
      <c r="AU66" s="13"/>
      <c r="AV66" s="39"/>
      <c r="AW66" s="39"/>
      <c r="AX66" s="28"/>
      <c r="AY66" s="40"/>
      <c r="AZ66" s="41"/>
      <c r="BA66" s="28"/>
      <c r="BB66" s="13"/>
      <c r="BC66" s="39"/>
      <c r="BD66" s="39"/>
      <c r="BE66" s="43"/>
      <c r="BF66" s="41"/>
    </row>
    <row r="67" spans="1:58" ht="22.5" customHeight="1">
      <c r="A67" s="35" t="s">
        <v>62</v>
      </c>
      <c r="B67" s="36" t="s">
        <v>63</v>
      </c>
      <c r="C67" s="37"/>
      <c r="D67" s="28"/>
      <c r="E67" s="28"/>
      <c r="F67" s="28"/>
      <c r="G67" s="44" t="s">
        <v>143</v>
      </c>
      <c r="H67" s="45" t="s">
        <v>152</v>
      </c>
      <c r="I67" s="13">
        <v>216</v>
      </c>
      <c r="J67" s="13" t="s">
        <v>153</v>
      </c>
      <c r="K67" s="13">
        <v>6</v>
      </c>
      <c r="L67" s="38"/>
      <c r="M67" s="46"/>
      <c r="N67" s="13"/>
      <c r="O67" s="45" t="s">
        <v>153</v>
      </c>
      <c r="P67" s="28"/>
      <c r="Q67" s="46"/>
      <c r="R67" s="13"/>
      <c r="S67" s="45" t="s">
        <v>153</v>
      </c>
      <c r="T67" s="28"/>
      <c r="U67" s="46"/>
      <c r="V67" s="13">
        <v>36</v>
      </c>
      <c r="W67" s="47" t="s">
        <v>153</v>
      </c>
      <c r="X67" s="28">
        <v>1</v>
      </c>
      <c r="Y67" s="46"/>
      <c r="Z67" s="13">
        <v>180</v>
      </c>
      <c r="AA67" s="47" t="s">
        <v>153</v>
      </c>
      <c r="AB67" s="207">
        <v>5</v>
      </c>
      <c r="AC67" s="207"/>
      <c r="AD67" s="51"/>
      <c r="AE67" s="208" t="s">
        <v>152</v>
      </c>
      <c r="AF67" s="208"/>
      <c r="AG67" s="35"/>
      <c r="AH67" s="47" t="s">
        <v>153</v>
      </c>
      <c r="AI67" s="209"/>
      <c r="AJ67" s="209"/>
      <c r="AK67" s="40"/>
      <c r="AL67" s="210" t="s">
        <v>152</v>
      </c>
      <c r="AM67" s="210"/>
      <c r="AN67" s="13"/>
      <c r="AO67" s="47" t="s">
        <v>153</v>
      </c>
      <c r="AP67" s="209"/>
      <c r="AQ67" s="209"/>
      <c r="AR67" s="40"/>
      <c r="AS67" s="210" t="s">
        <v>152</v>
      </c>
      <c r="AT67" s="210"/>
      <c r="AU67" s="13"/>
      <c r="AV67" s="45" t="s">
        <v>153</v>
      </c>
      <c r="AW67" s="209"/>
      <c r="AX67" s="209"/>
      <c r="AY67" s="40"/>
      <c r="AZ67" s="210" t="s">
        <v>152</v>
      </c>
      <c r="BA67" s="210"/>
      <c r="BB67" s="13"/>
      <c r="BC67" s="45" t="s">
        <v>153</v>
      </c>
      <c r="BD67" s="28"/>
      <c r="BE67" s="40"/>
      <c r="BF67" s="46" t="s">
        <v>152</v>
      </c>
    </row>
    <row r="68" spans="1:58" ht="19.5" customHeight="1">
      <c r="A68" s="35" t="s">
        <v>65</v>
      </c>
      <c r="B68" s="36" t="s">
        <v>66</v>
      </c>
      <c r="C68" s="37"/>
      <c r="D68" s="28"/>
      <c r="E68" s="28"/>
      <c r="F68" s="28"/>
      <c r="G68" s="44" t="s">
        <v>143</v>
      </c>
      <c r="H68" s="45" t="s">
        <v>152</v>
      </c>
      <c r="I68" s="13">
        <v>72</v>
      </c>
      <c r="J68" s="13" t="s">
        <v>153</v>
      </c>
      <c r="K68" s="13">
        <v>2</v>
      </c>
      <c r="L68" s="38"/>
      <c r="M68" s="46"/>
      <c r="N68" s="13"/>
      <c r="O68" s="45" t="s">
        <v>153</v>
      </c>
      <c r="P68" s="28"/>
      <c r="Q68" s="46"/>
      <c r="R68" s="13"/>
      <c r="S68" s="45" t="s">
        <v>153</v>
      </c>
      <c r="T68" s="28"/>
      <c r="U68" s="46"/>
      <c r="V68" s="13"/>
      <c r="W68" s="47" t="s">
        <v>153</v>
      </c>
      <c r="X68" s="28"/>
      <c r="Y68" s="46"/>
      <c r="Z68" s="13">
        <v>72</v>
      </c>
      <c r="AA68" s="47" t="s">
        <v>153</v>
      </c>
      <c r="AB68" s="207">
        <v>2</v>
      </c>
      <c r="AC68" s="207"/>
      <c r="AD68" s="51"/>
      <c r="AE68" s="208" t="s">
        <v>152</v>
      </c>
      <c r="AF68" s="208"/>
      <c r="AG68" s="35"/>
      <c r="AH68" s="47" t="s">
        <v>153</v>
      </c>
      <c r="AI68" s="209"/>
      <c r="AJ68" s="209"/>
      <c r="AK68" s="40"/>
      <c r="AL68" s="210" t="s">
        <v>152</v>
      </c>
      <c r="AM68" s="210"/>
      <c r="AN68" s="13"/>
      <c r="AO68" s="47" t="s">
        <v>153</v>
      </c>
      <c r="AP68" s="209"/>
      <c r="AQ68" s="209"/>
      <c r="AR68" s="40"/>
      <c r="AS68" s="210" t="s">
        <v>152</v>
      </c>
      <c r="AT68" s="210"/>
      <c r="AU68" s="13"/>
      <c r="AV68" s="45" t="s">
        <v>153</v>
      </c>
      <c r="AW68" s="209"/>
      <c r="AX68" s="209"/>
      <c r="AY68" s="40"/>
      <c r="AZ68" s="210" t="s">
        <v>152</v>
      </c>
      <c r="BA68" s="210"/>
      <c r="BB68" s="13"/>
      <c r="BC68" s="45" t="s">
        <v>153</v>
      </c>
      <c r="BD68" s="28"/>
      <c r="BE68" s="40"/>
      <c r="BF68" s="46" t="s">
        <v>152</v>
      </c>
    </row>
    <row r="69" spans="1:58" ht="53.25" customHeight="1">
      <c r="A69" s="35" t="s">
        <v>68</v>
      </c>
      <c r="B69" s="36" t="s">
        <v>69</v>
      </c>
      <c r="C69" s="37"/>
      <c r="D69" s="28"/>
      <c r="E69" s="28"/>
      <c r="F69" s="28"/>
      <c r="G69" s="44" t="s">
        <v>143</v>
      </c>
      <c r="H69" s="45" t="s">
        <v>152</v>
      </c>
      <c r="I69" s="13">
        <v>72</v>
      </c>
      <c r="J69" s="13" t="s">
        <v>153</v>
      </c>
      <c r="K69" s="13">
        <v>2</v>
      </c>
      <c r="L69" s="38"/>
      <c r="M69" s="46"/>
      <c r="N69" s="13"/>
      <c r="O69" s="45" t="s">
        <v>153</v>
      </c>
      <c r="P69" s="28"/>
      <c r="Q69" s="46"/>
      <c r="R69" s="13"/>
      <c r="S69" s="45" t="s">
        <v>153</v>
      </c>
      <c r="T69" s="28"/>
      <c r="U69" s="46"/>
      <c r="V69" s="13"/>
      <c r="W69" s="47" t="s">
        <v>153</v>
      </c>
      <c r="X69" s="28"/>
      <c r="Y69" s="46"/>
      <c r="Z69" s="13"/>
      <c r="AA69" s="47" t="s">
        <v>153</v>
      </c>
      <c r="AB69" s="207"/>
      <c r="AC69" s="207"/>
      <c r="AD69" s="51"/>
      <c r="AE69" s="208" t="s">
        <v>152</v>
      </c>
      <c r="AF69" s="208"/>
      <c r="AG69" s="35"/>
      <c r="AH69" s="47" t="s">
        <v>153</v>
      </c>
      <c r="AI69" s="209"/>
      <c r="AJ69" s="209"/>
      <c r="AK69" s="40"/>
      <c r="AL69" s="210" t="s">
        <v>152</v>
      </c>
      <c r="AM69" s="210"/>
      <c r="AN69" s="13">
        <v>72</v>
      </c>
      <c r="AO69" s="47" t="s">
        <v>153</v>
      </c>
      <c r="AP69" s="209">
        <v>2</v>
      </c>
      <c r="AQ69" s="209"/>
      <c r="AR69" s="40"/>
      <c r="AS69" s="210" t="s">
        <v>152</v>
      </c>
      <c r="AT69" s="210"/>
      <c r="AU69" s="13"/>
      <c r="AV69" s="45" t="s">
        <v>153</v>
      </c>
      <c r="AW69" s="209"/>
      <c r="AX69" s="209"/>
      <c r="AY69" s="40"/>
      <c r="AZ69" s="210" t="s">
        <v>152</v>
      </c>
      <c r="BA69" s="210"/>
      <c r="BB69" s="13"/>
      <c r="BC69" s="45" t="s">
        <v>153</v>
      </c>
      <c r="BD69" s="28"/>
      <c r="BE69" s="40"/>
      <c r="BF69" s="46" t="s">
        <v>152</v>
      </c>
    </row>
    <row r="70" spans="1:58" ht="13.5" customHeight="1">
      <c r="A70" s="35" t="s">
        <v>154</v>
      </c>
      <c r="B70" s="48" t="s">
        <v>155</v>
      </c>
      <c r="C70" s="28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</row>
    <row r="71" spans="1:58" ht="3.75" customHeight="1" thickBot="1">
      <c r="A71" s="29"/>
      <c r="B71" s="34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</row>
    <row r="72" spans="1:58" ht="59.25" customHeight="1" thickBot="1">
      <c r="A72" s="60" t="s">
        <v>70</v>
      </c>
      <c r="B72" s="36" t="s">
        <v>323</v>
      </c>
      <c r="C72" s="15">
        <v>1</v>
      </c>
      <c r="D72" s="19"/>
      <c r="E72" s="19">
        <v>1</v>
      </c>
      <c r="F72" s="19">
        <v>1</v>
      </c>
      <c r="G72" s="82">
        <v>834</v>
      </c>
      <c r="H72" s="16">
        <v>32</v>
      </c>
      <c r="I72" s="16">
        <v>478</v>
      </c>
      <c r="J72" s="16">
        <v>302</v>
      </c>
      <c r="K72" s="16">
        <v>156</v>
      </c>
      <c r="L72" s="17">
        <v>20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8">
        <f>Y74+Y75</f>
        <v>4</v>
      </c>
      <c r="Z72" s="16">
        <f aca="true" t="shared" si="11" ref="Z72:AY72">Z74+Z75</f>
        <v>88</v>
      </c>
      <c r="AA72" s="16">
        <f t="shared" si="11"/>
        <v>50</v>
      </c>
      <c r="AB72" s="17">
        <f t="shared" si="11"/>
        <v>38</v>
      </c>
      <c r="AC72" s="73">
        <f t="shared" si="11"/>
        <v>0</v>
      </c>
      <c r="AD72" s="16">
        <f t="shared" si="11"/>
        <v>0</v>
      </c>
      <c r="AE72" s="16">
        <f t="shared" si="11"/>
        <v>144</v>
      </c>
      <c r="AF72" s="16">
        <f t="shared" si="11"/>
        <v>4</v>
      </c>
      <c r="AG72" s="16">
        <f t="shared" si="11"/>
        <v>96</v>
      </c>
      <c r="AH72" s="16">
        <f t="shared" si="11"/>
        <v>74</v>
      </c>
      <c r="AI72" s="16">
        <f t="shared" si="11"/>
        <v>22</v>
      </c>
      <c r="AJ72" s="16">
        <f t="shared" si="11"/>
        <v>0</v>
      </c>
      <c r="AK72" s="16">
        <f t="shared" si="11"/>
        <v>0</v>
      </c>
      <c r="AL72" s="77">
        <f t="shared" si="11"/>
        <v>351</v>
      </c>
      <c r="AM72" s="18">
        <f t="shared" si="11"/>
        <v>20</v>
      </c>
      <c r="AN72" s="16">
        <f t="shared" si="11"/>
        <v>234</v>
      </c>
      <c r="AO72" s="16">
        <f t="shared" si="11"/>
        <v>158</v>
      </c>
      <c r="AP72" s="16">
        <f t="shared" si="11"/>
        <v>76</v>
      </c>
      <c r="AQ72" s="16">
        <f t="shared" si="11"/>
        <v>0</v>
      </c>
      <c r="AR72" s="17">
        <f t="shared" si="11"/>
        <v>0</v>
      </c>
      <c r="AS72" s="78">
        <f t="shared" si="11"/>
        <v>90</v>
      </c>
      <c r="AT72" s="18">
        <f t="shared" si="11"/>
        <v>4</v>
      </c>
      <c r="AU72" s="16">
        <f t="shared" si="11"/>
        <v>60</v>
      </c>
      <c r="AV72" s="16">
        <f t="shared" si="11"/>
        <v>20</v>
      </c>
      <c r="AW72" s="16">
        <f t="shared" si="11"/>
        <v>20</v>
      </c>
      <c r="AX72" s="16">
        <f t="shared" si="11"/>
        <v>0</v>
      </c>
      <c r="AY72" s="17">
        <f t="shared" si="11"/>
        <v>20</v>
      </c>
      <c r="AZ72" s="18"/>
      <c r="BA72" s="16"/>
      <c r="BB72" s="16"/>
      <c r="BC72" s="16"/>
      <c r="BD72" s="16"/>
      <c r="BE72" s="33"/>
      <c r="BF72" s="15"/>
    </row>
    <row r="73" spans="1:58" ht="3.75" customHeight="1">
      <c r="A73" s="29"/>
      <c r="B73" s="34"/>
      <c r="C73" s="31"/>
      <c r="D73" s="31"/>
      <c r="E73" s="31"/>
      <c r="F73" s="31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31"/>
      <c r="BF73" s="31"/>
    </row>
    <row r="74" spans="1:58" ht="53.25" customHeight="1">
      <c r="A74" s="47" t="s">
        <v>72</v>
      </c>
      <c r="B74" s="36" t="s">
        <v>308</v>
      </c>
      <c r="C74" s="37">
        <v>6</v>
      </c>
      <c r="D74" s="28"/>
      <c r="E74" s="28">
        <v>5</v>
      </c>
      <c r="F74" s="28">
        <v>7</v>
      </c>
      <c r="G74" s="35">
        <f>H74+I74</f>
        <v>368</v>
      </c>
      <c r="H74" s="27">
        <v>16</v>
      </c>
      <c r="I74" s="35">
        <f>Z74+AG74+AN74+AU74</f>
        <v>352</v>
      </c>
      <c r="J74" s="81">
        <f>AA74+AH74+AO74+AV74</f>
        <v>216</v>
      </c>
      <c r="K74" s="81">
        <f>AB74+AI74+AP74+AW74</f>
        <v>116</v>
      </c>
      <c r="L74" s="50">
        <v>20</v>
      </c>
      <c r="M74" s="27"/>
      <c r="N74" s="35"/>
      <c r="O74" s="27"/>
      <c r="P74" s="27"/>
      <c r="Q74" s="27"/>
      <c r="R74" s="35"/>
      <c r="S74" s="27"/>
      <c r="T74" s="27"/>
      <c r="U74" s="27"/>
      <c r="V74" s="35"/>
      <c r="W74" s="27"/>
      <c r="X74" s="27"/>
      <c r="Y74" s="27">
        <v>4</v>
      </c>
      <c r="Z74" s="35">
        <v>88</v>
      </c>
      <c r="AA74" s="53">
        <v>50</v>
      </c>
      <c r="AB74" s="53">
        <v>38</v>
      </c>
      <c r="AC74" s="27"/>
      <c r="AD74" s="51"/>
      <c r="AE74" s="52">
        <v>144</v>
      </c>
      <c r="AF74" s="27">
        <v>4</v>
      </c>
      <c r="AG74" s="35">
        <v>96</v>
      </c>
      <c r="AH74" s="53">
        <v>74</v>
      </c>
      <c r="AI74" s="53">
        <v>22</v>
      </c>
      <c r="AJ74" s="27"/>
      <c r="AK74" s="51"/>
      <c r="AL74" s="52">
        <v>162</v>
      </c>
      <c r="AM74" s="27">
        <v>4</v>
      </c>
      <c r="AN74" s="35">
        <v>108</v>
      </c>
      <c r="AO74" s="53">
        <v>72</v>
      </c>
      <c r="AP74" s="53">
        <v>36</v>
      </c>
      <c r="AQ74" s="27"/>
      <c r="AR74" s="51"/>
      <c r="AS74" s="52">
        <v>90</v>
      </c>
      <c r="AT74" s="27">
        <v>4</v>
      </c>
      <c r="AU74" s="35">
        <v>60</v>
      </c>
      <c r="AV74" s="53">
        <v>20</v>
      </c>
      <c r="AW74" s="53">
        <v>20</v>
      </c>
      <c r="AX74" s="27"/>
      <c r="AY74" s="54">
        <v>20</v>
      </c>
      <c r="AZ74" s="52"/>
      <c r="BA74" s="27"/>
      <c r="BB74" s="35"/>
      <c r="BC74" s="27"/>
      <c r="BD74" s="27"/>
      <c r="BE74" s="40"/>
      <c r="BF74" s="41"/>
    </row>
    <row r="75" spans="1:58" ht="38.25" customHeight="1">
      <c r="A75" s="47" t="s">
        <v>74</v>
      </c>
      <c r="B75" s="36" t="s">
        <v>75</v>
      </c>
      <c r="C75" s="37"/>
      <c r="D75" s="28"/>
      <c r="E75" s="28">
        <v>6</v>
      </c>
      <c r="F75" s="28"/>
      <c r="G75" s="13">
        <v>142</v>
      </c>
      <c r="H75" s="28">
        <v>16</v>
      </c>
      <c r="I75" s="13">
        <v>126</v>
      </c>
      <c r="J75" s="13">
        <v>86</v>
      </c>
      <c r="K75" s="13">
        <v>40</v>
      </c>
      <c r="L75" s="38"/>
      <c r="M75" s="28"/>
      <c r="N75" s="13"/>
      <c r="O75" s="28"/>
      <c r="P75" s="28"/>
      <c r="Q75" s="28"/>
      <c r="R75" s="13"/>
      <c r="S75" s="28"/>
      <c r="T75" s="28"/>
      <c r="U75" s="28"/>
      <c r="V75" s="13"/>
      <c r="W75" s="28"/>
      <c r="X75" s="28"/>
      <c r="Y75" s="28"/>
      <c r="Z75" s="13"/>
      <c r="AA75" s="28"/>
      <c r="AB75" s="28"/>
      <c r="AC75" s="28"/>
      <c r="AD75" s="40"/>
      <c r="AE75" s="41"/>
      <c r="AF75" s="28"/>
      <c r="AG75" s="13"/>
      <c r="AH75" s="28"/>
      <c r="AI75" s="28"/>
      <c r="AJ75" s="28"/>
      <c r="AK75" s="40"/>
      <c r="AL75" s="41">
        <v>189</v>
      </c>
      <c r="AM75" s="28">
        <v>16</v>
      </c>
      <c r="AN75" s="35">
        <v>126</v>
      </c>
      <c r="AO75" s="39">
        <v>86</v>
      </c>
      <c r="AP75" s="39">
        <v>40</v>
      </c>
      <c r="AQ75" s="28"/>
      <c r="AR75" s="40"/>
      <c r="AS75" s="41"/>
      <c r="AT75" s="28"/>
      <c r="AU75" s="13"/>
      <c r="AV75" s="28"/>
      <c r="AW75" s="28"/>
      <c r="AX75" s="28"/>
      <c r="AY75" s="40"/>
      <c r="AZ75" s="41"/>
      <c r="BA75" s="28"/>
      <c r="BB75" s="13"/>
      <c r="BC75" s="28"/>
      <c r="BD75" s="28"/>
      <c r="BE75" s="40"/>
      <c r="BF75" s="41"/>
    </row>
    <row r="76" spans="1:58" ht="42" customHeight="1">
      <c r="A76" s="35" t="s">
        <v>77</v>
      </c>
      <c r="B76" s="36" t="s">
        <v>78</v>
      </c>
      <c r="C76" s="37"/>
      <c r="D76" s="28"/>
      <c r="E76" s="28"/>
      <c r="F76" s="28"/>
      <c r="G76" s="44" t="s">
        <v>143</v>
      </c>
      <c r="H76" s="45" t="s">
        <v>152</v>
      </c>
      <c r="I76" s="13">
        <v>324</v>
      </c>
      <c r="J76" s="13" t="s">
        <v>153</v>
      </c>
      <c r="K76" s="13">
        <v>9</v>
      </c>
      <c r="L76" s="38"/>
      <c r="M76" s="46"/>
      <c r="N76" s="13"/>
      <c r="O76" s="45" t="s">
        <v>153</v>
      </c>
      <c r="P76" s="28"/>
      <c r="Q76" s="46"/>
      <c r="R76" s="13"/>
      <c r="S76" s="45" t="s">
        <v>153</v>
      </c>
      <c r="T76" s="28"/>
      <c r="U76" s="46"/>
      <c r="V76" s="13"/>
      <c r="W76" s="47" t="s">
        <v>153</v>
      </c>
      <c r="X76" s="28"/>
      <c r="Y76" s="46"/>
      <c r="Z76" s="13"/>
      <c r="AA76" s="47" t="s">
        <v>153</v>
      </c>
      <c r="AB76" s="209"/>
      <c r="AC76" s="209"/>
      <c r="AD76" s="40"/>
      <c r="AE76" s="208" t="s">
        <v>152</v>
      </c>
      <c r="AF76" s="208"/>
      <c r="AG76" s="13"/>
      <c r="AH76" s="47" t="s">
        <v>153</v>
      </c>
      <c r="AI76" s="209"/>
      <c r="AJ76" s="209"/>
      <c r="AK76" s="40"/>
      <c r="AL76" s="210" t="s">
        <v>152</v>
      </c>
      <c r="AM76" s="210"/>
      <c r="AN76" s="35">
        <v>216</v>
      </c>
      <c r="AO76" s="47" t="s">
        <v>153</v>
      </c>
      <c r="AP76" s="209">
        <v>6</v>
      </c>
      <c r="AQ76" s="209"/>
      <c r="AR76" s="40"/>
      <c r="AS76" s="210" t="s">
        <v>152</v>
      </c>
      <c r="AT76" s="210"/>
      <c r="AU76" s="13">
        <v>108</v>
      </c>
      <c r="AV76" s="45" t="s">
        <v>153</v>
      </c>
      <c r="AW76" s="209">
        <v>3</v>
      </c>
      <c r="AX76" s="209"/>
      <c r="AY76" s="40"/>
      <c r="AZ76" s="210" t="s">
        <v>152</v>
      </c>
      <c r="BA76" s="210"/>
      <c r="BB76" s="13"/>
      <c r="BC76" s="45" t="s">
        <v>153</v>
      </c>
      <c r="BD76" s="28"/>
      <c r="BE76" s="40"/>
      <c r="BF76" s="46" t="s">
        <v>152</v>
      </c>
    </row>
    <row r="77" spans="1:58" ht="13.5" customHeight="1">
      <c r="A77" s="35" t="s">
        <v>156</v>
      </c>
      <c r="B77" s="48" t="s">
        <v>155</v>
      </c>
      <c r="C77" s="28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</row>
    <row r="78" spans="1:58" ht="3.75" customHeight="1" thickBot="1">
      <c r="A78" s="29"/>
      <c r="B78" s="34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</row>
    <row r="79" spans="1:58" ht="110.25" customHeight="1" thickBot="1">
      <c r="A79" s="16" t="s">
        <v>79</v>
      </c>
      <c r="B79" s="20" t="s">
        <v>309</v>
      </c>
      <c r="C79" s="15"/>
      <c r="D79" s="19"/>
      <c r="E79" s="19">
        <v>1</v>
      </c>
      <c r="F79" s="19"/>
      <c r="G79" s="150">
        <v>132</v>
      </c>
      <c r="H79" s="19">
        <v>4</v>
      </c>
      <c r="I79" s="19">
        <v>92</v>
      </c>
      <c r="J79" s="19">
        <v>52</v>
      </c>
      <c r="K79" s="19">
        <v>40</v>
      </c>
      <c r="L79" s="33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33"/>
      <c r="AE79" s="15"/>
      <c r="AF79" s="19"/>
      <c r="AG79" s="19"/>
      <c r="AH79" s="19"/>
      <c r="AI79" s="19"/>
      <c r="AJ79" s="19"/>
      <c r="AK79" s="33"/>
      <c r="AL79" s="15"/>
      <c r="AM79" s="19"/>
      <c r="AN79" s="19"/>
      <c r="AO79" s="19"/>
      <c r="AP79" s="19"/>
      <c r="AQ79" s="19"/>
      <c r="AR79" s="33"/>
      <c r="AS79" s="15"/>
      <c r="AT79" s="19"/>
      <c r="AU79" s="19"/>
      <c r="AV79" s="19"/>
      <c r="AW79" s="19"/>
      <c r="AX79" s="19"/>
      <c r="AY79" s="33"/>
      <c r="AZ79" s="15">
        <v>138</v>
      </c>
      <c r="BA79" s="19">
        <v>46</v>
      </c>
      <c r="BB79" s="19">
        <v>4</v>
      </c>
      <c r="BC79" s="19">
        <v>52</v>
      </c>
      <c r="BD79" s="19">
        <v>40</v>
      </c>
      <c r="BE79" s="33"/>
      <c r="BF79" s="15"/>
    </row>
    <row r="80" spans="1:58" ht="3.75" customHeight="1" thickBot="1">
      <c r="A80" s="29"/>
      <c r="B80" s="34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</row>
    <row r="81" spans="1:58" ht="105" customHeight="1" thickBot="1">
      <c r="A81" s="35" t="s">
        <v>81</v>
      </c>
      <c r="B81" s="20" t="s">
        <v>309</v>
      </c>
      <c r="C81" s="37"/>
      <c r="D81" s="28"/>
      <c r="E81" s="28">
        <v>8</v>
      </c>
      <c r="F81" s="28"/>
      <c r="G81" s="13">
        <v>96</v>
      </c>
      <c r="H81" s="28">
        <v>4</v>
      </c>
      <c r="I81" s="13">
        <v>92</v>
      </c>
      <c r="J81" s="13">
        <v>52</v>
      </c>
      <c r="K81" s="13">
        <v>40</v>
      </c>
      <c r="L81" s="38"/>
      <c r="M81" s="28"/>
      <c r="N81" s="13"/>
      <c r="O81" s="28"/>
      <c r="P81" s="28"/>
      <c r="Q81" s="28"/>
      <c r="R81" s="13"/>
      <c r="S81" s="28"/>
      <c r="T81" s="28"/>
      <c r="U81" s="28"/>
      <c r="V81" s="13"/>
      <c r="W81" s="28"/>
      <c r="X81" s="28"/>
      <c r="Y81" s="28"/>
      <c r="Z81" s="13"/>
      <c r="AA81" s="28"/>
      <c r="AB81" s="28"/>
      <c r="AC81" s="28"/>
      <c r="AD81" s="40"/>
      <c r="AE81" s="41"/>
      <c r="AF81" s="28"/>
      <c r="AG81" s="13"/>
      <c r="AH81" s="28"/>
      <c r="AI81" s="28"/>
      <c r="AJ81" s="28"/>
      <c r="AK81" s="40"/>
      <c r="AL81" s="41"/>
      <c r="AM81" s="28"/>
      <c r="AN81" s="13"/>
      <c r="AO81" s="28"/>
      <c r="AP81" s="28"/>
      <c r="AQ81" s="28"/>
      <c r="AR81" s="40"/>
      <c r="AS81" s="41"/>
      <c r="AT81" s="28"/>
      <c r="AU81" s="13"/>
      <c r="AV81" s="28"/>
      <c r="AW81" s="28"/>
      <c r="AX81" s="28"/>
      <c r="AY81" s="40"/>
      <c r="AZ81" s="41">
        <v>138</v>
      </c>
      <c r="BA81" s="28">
        <v>46</v>
      </c>
      <c r="BB81" s="13">
        <v>4</v>
      </c>
      <c r="BC81" s="39">
        <v>52</v>
      </c>
      <c r="BD81" s="39">
        <v>40</v>
      </c>
      <c r="BE81" s="40"/>
      <c r="BF81" s="41"/>
    </row>
    <row r="82" spans="1:58" ht="42.75" customHeight="1">
      <c r="A82" s="35" t="s">
        <v>83</v>
      </c>
      <c r="B82" s="36" t="s">
        <v>78</v>
      </c>
      <c r="C82" s="37"/>
      <c r="D82" s="28"/>
      <c r="E82" s="28"/>
      <c r="F82" s="28"/>
      <c r="G82" s="44" t="s">
        <v>143</v>
      </c>
      <c r="H82" s="45" t="s">
        <v>152</v>
      </c>
      <c r="I82" s="13">
        <v>36</v>
      </c>
      <c r="J82" s="13" t="s">
        <v>153</v>
      </c>
      <c r="K82" s="13">
        <v>1</v>
      </c>
      <c r="L82" s="38"/>
      <c r="M82" s="46"/>
      <c r="N82" s="13"/>
      <c r="O82" s="45" t="s">
        <v>153</v>
      </c>
      <c r="P82" s="28"/>
      <c r="Q82" s="46"/>
      <c r="R82" s="13"/>
      <c r="S82" s="45" t="s">
        <v>153</v>
      </c>
      <c r="T82" s="28"/>
      <c r="U82" s="46"/>
      <c r="V82" s="13"/>
      <c r="W82" s="47" t="s">
        <v>153</v>
      </c>
      <c r="X82" s="27"/>
      <c r="Y82" s="55"/>
      <c r="Z82" s="35"/>
      <c r="AA82" s="47" t="s">
        <v>153</v>
      </c>
      <c r="AB82" s="207"/>
      <c r="AC82" s="207"/>
      <c r="AD82" s="51"/>
      <c r="AE82" s="208" t="s">
        <v>152</v>
      </c>
      <c r="AF82" s="208"/>
      <c r="AG82" s="35"/>
      <c r="AH82" s="47" t="s">
        <v>153</v>
      </c>
      <c r="AI82" s="207"/>
      <c r="AJ82" s="207"/>
      <c r="AK82" s="51"/>
      <c r="AL82" s="208" t="s">
        <v>152</v>
      </c>
      <c r="AM82" s="208"/>
      <c r="AN82" s="35"/>
      <c r="AO82" s="47" t="s">
        <v>153</v>
      </c>
      <c r="AP82" s="209"/>
      <c r="AQ82" s="209"/>
      <c r="AR82" s="40"/>
      <c r="AS82" s="210" t="s">
        <v>152</v>
      </c>
      <c r="AT82" s="210"/>
      <c r="AU82" s="13">
        <v>36</v>
      </c>
      <c r="AV82" s="45" t="s">
        <v>153</v>
      </c>
      <c r="AW82" s="209">
        <v>1</v>
      </c>
      <c r="AX82" s="209"/>
      <c r="AY82" s="40"/>
      <c r="AZ82" s="210" t="s">
        <v>152</v>
      </c>
      <c r="BA82" s="210"/>
      <c r="BB82" s="13"/>
      <c r="BC82" s="45" t="s">
        <v>153</v>
      </c>
      <c r="BD82" s="28"/>
      <c r="BE82" s="40"/>
      <c r="BF82" s="46" t="s">
        <v>152</v>
      </c>
    </row>
    <row r="83" spans="1:58" ht="13.5" customHeight="1">
      <c r="A83" s="35" t="s">
        <v>157</v>
      </c>
      <c r="B83" s="48" t="s">
        <v>155</v>
      </c>
      <c r="C83" s="28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</row>
    <row r="84" spans="1:60" ht="3.75" customHeight="1" thickBot="1">
      <c r="A84" s="29"/>
      <c r="B84" s="34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H84" s="2" t="s">
        <v>325</v>
      </c>
    </row>
    <row r="85" spans="1:58" ht="60" customHeight="1" thickBot="1">
      <c r="A85" s="16" t="s">
        <v>84</v>
      </c>
      <c r="B85" s="20" t="s">
        <v>85</v>
      </c>
      <c r="C85" s="15"/>
      <c r="D85" s="19"/>
      <c r="E85" s="19">
        <v>1</v>
      </c>
      <c r="F85" s="19"/>
      <c r="G85" s="82">
        <v>276</v>
      </c>
      <c r="H85" s="16">
        <v>32</v>
      </c>
      <c r="I85" s="16">
        <v>208</v>
      </c>
      <c r="J85" s="16">
        <v>136</v>
      </c>
      <c r="K85" s="16">
        <v>102</v>
      </c>
      <c r="L85" s="17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7"/>
      <c r="AE85" s="18"/>
      <c r="AF85" s="16"/>
      <c r="AG85" s="16"/>
      <c r="AH85" s="16"/>
      <c r="AI85" s="16"/>
      <c r="AJ85" s="16"/>
      <c r="AK85" s="17"/>
      <c r="AL85" s="18"/>
      <c r="AM85" s="16"/>
      <c r="AN85" s="16"/>
      <c r="AO85" s="16"/>
      <c r="AP85" s="16"/>
      <c r="AQ85" s="16"/>
      <c r="AR85" s="17"/>
      <c r="AS85" s="80">
        <v>186</v>
      </c>
      <c r="AT85" s="18">
        <f>AT87+AT88</f>
        <v>16</v>
      </c>
      <c r="AU85" s="16">
        <f aca="true" t="shared" si="12" ref="AU85:BE85">AU87+AU88</f>
        <v>88</v>
      </c>
      <c r="AV85" s="16">
        <f t="shared" si="12"/>
        <v>44</v>
      </c>
      <c r="AW85" s="16">
        <f t="shared" si="12"/>
        <v>44</v>
      </c>
      <c r="AX85" s="16">
        <f t="shared" si="12"/>
        <v>0</v>
      </c>
      <c r="AY85" s="17">
        <f t="shared" si="12"/>
        <v>0</v>
      </c>
      <c r="AZ85" s="73">
        <f t="shared" si="12"/>
        <v>171</v>
      </c>
      <c r="BA85" s="16">
        <f t="shared" si="12"/>
        <v>16</v>
      </c>
      <c r="BB85" s="16">
        <f t="shared" si="12"/>
        <v>120</v>
      </c>
      <c r="BC85" s="16">
        <f t="shared" si="12"/>
        <v>62</v>
      </c>
      <c r="BD85" s="16">
        <f t="shared" si="12"/>
        <v>58</v>
      </c>
      <c r="BE85" s="16">
        <f t="shared" si="12"/>
        <v>0</v>
      </c>
      <c r="BF85" s="15"/>
    </row>
    <row r="86" spans="1:58" ht="3.75" customHeight="1">
      <c r="A86" s="29"/>
      <c r="B86" s="34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</row>
    <row r="87" spans="1:58" ht="24.75" customHeight="1">
      <c r="A87" s="35" t="s">
        <v>87</v>
      </c>
      <c r="B87" s="36" t="s">
        <v>88</v>
      </c>
      <c r="C87" s="37"/>
      <c r="D87" s="28"/>
      <c r="E87" s="28">
        <v>8</v>
      </c>
      <c r="F87" s="28"/>
      <c r="G87" s="13">
        <f>H87+I87</f>
        <v>136</v>
      </c>
      <c r="H87" s="28">
        <v>16</v>
      </c>
      <c r="I87" s="39">
        <v>120</v>
      </c>
      <c r="J87" s="39">
        <v>62</v>
      </c>
      <c r="K87" s="13">
        <v>58</v>
      </c>
      <c r="L87" s="38"/>
      <c r="M87" s="28"/>
      <c r="N87" s="13"/>
      <c r="O87" s="28"/>
      <c r="P87" s="28"/>
      <c r="Q87" s="28"/>
      <c r="R87" s="13"/>
      <c r="S87" s="28"/>
      <c r="T87" s="28"/>
      <c r="U87" s="28"/>
      <c r="V87" s="13"/>
      <c r="W87" s="28"/>
      <c r="X87" s="28"/>
      <c r="Y87" s="28"/>
      <c r="Z87" s="13"/>
      <c r="AA87" s="28"/>
      <c r="AB87" s="28"/>
      <c r="AC87" s="28"/>
      <c r="AD87" s="40"/>
      <c r="AE87" s="41"/>
      <c r="AF87" s="28"/>
      <c r="AG87" s="13"/>
      <c r="AH87" s="28"/>
      <c r="AI87" s="28"/>
      <c r="AJ87" s="28"/>
      <c r="AK87" s="40"/>
      <c r="AL87" s="41"/>
      <c r="AM87" s="28"/>
      <c r="AN87" s="13"/>
      <c r="AO87" s="28"/>
      <c r="AP87" s="28"/>
      <c r="AQ87" s="28"/>
      <c r="AR87" s="40"/>
      <c r="AS87" s="41">
        <v>102</v>
      </c>
      <c r="AT87" s="28"/>
      <c r="AU87" s="13"/>
      <c r="AV87" s="39"/>
      <c r="AW87" s="39"/>
      <c r="AX87" s="28"/>
      <c r="AY87" s="40"/>
      <c r="AZ87" s="41">
        <v>84</v>
      </c>
      <c r="BA87" s="28">
        <v>16</v>
      </c>
      <c r="BB87" s="13">
        <v>120</v>
      </c>
      <c r="BC87" s="39">
        <v>62</v>
      </c>
      <c r="BD87" s="39">
        <v>58</v>
      </c>
      <c r="BE87" s="40"/>
      <c r="BF87" s="41"/>
    </row>
    <row r="88" spans="1:58" ht="33" customHeight="1">
      <c r="A88" s="35" t="s">
        <v>90</v>
      </c>
      <c r="B88" s="36" t="s">
        <v>91</v>
      </c>
      <c r="C88" s="37"/>
      <c r="D88" s="28"/>
      <c r="E88" s="28">
        <v>8</v>
      </c>
      <c r="F88" s="28"/>
      <c r="G88" s="13">
        <v>104</v>
      </c>
      <c r="H88" s="28">
        <v>16</v>
      </c>
      <c r="I88" s="13">
        <v>88</v>
      </c>
      <c r="J88" s="13">
        <v>44</v>
      </c>
      <c r="K88" s="13">
        <v>44</v>
      </c>
      <c r="L88" s="38"/>
      <c r="M88" s="28"/>
      <c r="N88" s="13"/>
      <c r="O88" s="28"/>
      <c r="P88" s="28"/>
      <c r="Q88" s="28"/>
      <c r="R88" s="13"/>
      <c r="S88" s="28"/>
      <c r="T88" s="28"/>
      <c r="U88" s="28"/>
      <c r="V88" s="13"/>
      <c r="W88" s="28"/>
      <c r="X88" s="28"/>
      <c r="Y88" s="28"/>
      <c r="Z88" s="13"/>
      <c r="AA88" s="28"/>
      <c r="AB88" s="28"/>
      <c r="AC88" s="28"/>
      <c r="AD88" s="40"/>
      <c r="AE88" s="41"/>
      <c r="AF88" s="28"/>
      <c r="AG88" s="13"/>
      <c r="AH88" s="28"/>
      <c r="AI88" s="28"/>
      <c r="AJ88" s="28"/>
      <c r="AK88" s="40"/>
      <c r="AL88" s="41"/>
      <c r="AM88" s="28"/>
      <c r="AN88" s="13"/>
      <c r="AO88" s="28"/>
      <c r="AP88" s="28"/>
      <c r="AQ88" s="28"/>
      <c r="AR88" s="40"/>
      <c r="AS88" s="41">
        <v>84</v>
      </c>
      <c r="AT88" s="28">
        <v>16</v>
      </c>
      <c r="AU88" s="13">
        <v>88</v>
      </c>
      <c r="AV88" s="39">
        <v>44</v>
      </c>
      <c r="AW88" s="39">
        <v>44</v>
      </c>
      <c r="AX88" s="28"/>
      <c r="AY88" s="40"/>
      <c r="AZ88" s="41">
        <v>87</v>
      </c>
      <c r="BA88" s="28"/>
      <c r="BB88" s="13"/>
      <c r="BC88" s="39"/>
      <c r="BD88" s="39"/>
      <c r="BE88" s="40"/>
      <c r="BF88" s="41"/>
    </row>
    <row r="89" spans="1:58" ht="43.5" customHeight="1">
      <c r="A89" s="35" t="s">
        <v>93</v>
      </c>
      <c r="B89" s="36" t="s">
        <v>78</v>
      </c>
      <c r="C89" s="37"/>
      <c r="D89" s="28"/>
      <c r="E89" s="28"/>
      <c r="F89" s="28"/>
      <c r="G89" s="44" t="s">
        <v>143</v>
      </c>
      <c r="H89" s="45" t="s">
        <v>152</v>
      </c>
      <c r="I89" s="13">
        <v>36</v>
      </c>
      <c r="J89" s="13" t="s">
        <v>153</v>
      </c>
      <c r="K89" s="13">
        <v>1</v>
      </c>
      <c r="L89" s="38"/>
      <c r="M89" s="46"/>
      <c r="N89" s="13"/>
      <c r="O89" s="45" t="s">
        <v>153</v>
      </c>
      <c r="P89" s="28"/>
      <c r="Q89" s="46"/>
      <c r="R89" s="13"/>
      <c r="S89" s="45" t="s">
        <v>153</v>
      </c>
      <c r="T89" s="28"/>
      <c r="U89" s="46"/>
      <c r="V89" s="13"/>
      <c r="W89" s="47" t="s">
        <v>153</v>
      </c>
      <c r="X89" s="27"/>
      <c r="Y89" s="55"/>
      <c r="Z89" s="35"/>
      <c r="AA89" s="47" t="s">
        <v>153</v>
      </c>
      <c r="AB89" s="207"/>
      <c r="AC89" s="207"/>
      <c r="AD89" s="51"/>
      <c r="AE89" s="208" t="s">
        <v>152</v>
      </c>
      <c r="AF89" s="208"/>
      <c r="AG89" s="35"/>
      <c r="AH89" s="47" t="s">
        <v>153</v>
      </c>
      <c r="AI89" s="209"/>
      <c r="AJ89" s="209"/>
      <c r="AK89" s="40"/>
      <c r="AL89" s="210" t="s">
        <v>152</v>
      </c>
      <c r="AM89" s="210"/>
      <c r="AN89" s="13"/>
      <c r="AO89" s="47" t="s">
        <v>153</v>
      </c>
      <c r="AP89" s="209"/>
      <c r="AQ89" s="209"/>
      <c r="AR89" s="40"/>
      <c r="AS89" s="210" t="s">
        <v>152</v>
      </c>
      <c r="AT89" s="210"/>
      <c r="AU89" s="13"/>
      <c r="AV89" s="45" t="s">
        <v>153</v>
      </c>
      <c r="AW89" s="209"/>
      <c r="AX89" s="209"/>
      <c r="AY89" s="40"/>
      <c r="AZ89" s="210" t="s">
        <v>152</v>
      </c>
      <c r="BA89" s="210"/>
      <c r="BB89" s="13">
        <v>72</v>
      </c>
      <c r="BC89" s="45" t="s">
        <v>153</v>
      </c>
      <c r="BD89" s="28">
        <v>2</v>
      </c>
      <c r="BE89" s="40"/>
      <c r="BF89" s="46" t="s">
        <v>152</v>
      </c>
    </row>
    <row r="90" spans="1:58" ht="13.5" customHeight="1">
      <c r="A90" s="35" t="s">
        <v>158</v>
      </c>
      <c r="B90" s="48" t="s">
        <v>155</v>
      </c>
      <c r="C90" s="28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</row>
    <row r="91" spans="1:58" ht="3.75" customHeight="1" thickBot="1">
      <c r="A91" s="29"/>
      <c r="B91" s="34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</row>
    <row r="92" spans="1:58" ht="60.75" customHeight="1" thickBot="1">
      <c r="A92" s="95" t="s">
        <v>94</v>
      </c>
      <c r="B92" s="96" t="s">
        <v>310</v>
      </c>
      <c r="C92" s="97"/>
      <c r="D92" s="98"/>
      <c r="E92" s="98"/>
      <c r="F92" s="98"/>
      <c r="G92" s="149">
        <v>204</v>
      </c>
      <c r="H92" s="98">
        <v>10</v>
      </c>
      <c r="I92" s="98">
        <v>50</v>
      </c>
      <c r="J92" s="98">
        <v>20</v>
      </c>
      <c r="K92" s="98">
        <v>30</v>
      </c>
      <c r="L92" s="99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9"/>
      <c r="AE92" s="97"/>
      <c r="AF92" s="101">
        <v>10</v>
      </c>
      <c r="AG92" s="101">
        <v>50</v>
      </c>
      <c r="AH92" s="101">
        <v>20</v>
      </c>
      <c r="AI92" s="101">
        <v>30</v>
      </c>
      <c r="AJ92" s="98"/>
      <c r="AK92" s="99"/>
      <c r="AL92" s="97"/>
      <c r="AM92" s="102"/>
      <c r="AN92" s="102"/>
      <c r="AO92" s="102"/>
      <c r="AP92" s="102"/>
      <c r="AQ92" s="98"/>
      <c r="AR92" s="99"/>
      <c r="AS92" s="97"/>
      <c r="AT92" s="98"/>
      <c r="AU92" s="98"/>
      <c r="AV92" s="98"/>
      <c r="AW92" s="98"/>
      <c r="AX92" s="98"/>
      <c r="AY92" s="99"/>
      <c r="AZ92" s="97"/>
      <c r="BA92" s="98"/>
      <c r="BB92" s="98"/>
      <c r="BC92" s="98"/>
      <c r="BD92" s="98"/>
      <c r="BE92" s="99"/>
      <c r="BF92" s="15"/>
    </row>
    <row r="93" spans="1:58" ht="45" customHeight="1">
      <c r="A93" s="100" t="s">
        <v>324</v>
      </c>
      <c r="B93" s="96" t="s">
        <v>310</v>
      </c>
      <c r="C93" s="101"/>
      <c r="D93" s="101"/>
      <c r="E93" s="101"/>
      <c r="F93" s="101"/>
      <c r="G93" s="101">
        <v>60</v>
      </c>
      <c r="H93" s="101">
        <v>10</v>
      </c>
      <c r="I93" s="101">
        <v>50</v>
      </c>
      <c r="J93" s="101">
        <v>20</v>
      </c>
      <c r="K93" s="101">
        <v>30</v>
      </c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>
        <v>10</v>
      </c>
      <c r="AG93" s="101">
        <v>50</v>
      </c>
      <c r="AH93" s="101">
        <v>20</v>
      </c>
      <c r="AI93" s="101">
        <v>30</v>
      </c>
      <c r="AJ93" s="101"/>
      <c r="AK93" s="101"/>
      <c r="AL93" s="101"/>
      <c r="AM93" s="102"/>
      <c r="AN93" s="102"/>
      <c r="AO93" s="102"/>
      <c r="AP93" s="102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31"/>
    </row>
    <row r="94" spans="1:58" ht="25.5" customHeight="1">
      <c r="A94" s="35" t="s">
        <v>96</v>
      </c>
      <c r="B94" s="36" t="s">
        <v>97</v>
      </c>
      <c r="C94" s="37"/>
      <c r="D94" s="28"/>
      <c r="E94" s="28"/>
      <c r="F94" s="28"/>
      <c r="G94" s="44" t="s">
        <v>143</v>
      </c>
      <c r="H94" s="45" t="s">
        <v>152</v>
      </c>
      <c r="I94" s="13">
        <v>144</v>
      </c>
      <c r="J94" s="13" t="s">
        <v>153</v>
      </c>
      <c r="K94" s="13">
        <v>4</v>
      </c>
      <c r="L94" s="38"/>
      <c r="M94" s="46"/>
      <c r="N94" s="13"/>
      <c r="O94" s="45" t="s">
        <v>153</v>
      </c>
      <c r="P94" s="28"/>
      <c r="Q94" s="46"/>
      <c r="R94" s="13"/>
      <c r="S94" s="45" t="s">
        <v>153</v>
      </c>
      <c r="T94" s="28"/>
      <c r="U94" s="46"/>
      <c r="V94" s="13"/>
      <c r="W94" s="47" t="s">
        <v>153</v>
      </c>
      <c r="X94" s="27"/>
      <c r="Y94" s="55"/>
      <c r="Z94" s="35"/>
      <c r="AA94" s="47" t="s">
        <v>153</v>
      </c>
      <c r="AB94" s="207"/>
      <c r="AC94" s="207"/>
      <c r="AD94" s="51"/>
      <c r="AE94" s="208" t="s">
        <v>152</v>
      </c>
      <c r="AF94" s="208"/>
      <c r="AG94" s="35">
        <v>144</v>
      </c>
      <c r="AH94" s="47" t="s">
        <v>153</v>
      </c>
      <c r="AI94" s="209">
        <v>4</v>
      </c>
      <c r="AJ94" s="209"/>
      <c r="AK94" s="40"/>
      <c r="AL94" s="210" t="s">
        <v>152</v>
      </c>
      <c r="AM94" s="210"/>
      <c r="AN94" s="13"/>
      <c r="AO94" s="47" t="s">
        <v>153</v>
      </c>
      <c r="AP94" s="209"/>
      <c r="AQ94" s="209"/>
      <c r="AR94" s="40"/>
      <c r="AS94" s="210" t="s">
        <v>152</v>
      </c>
      <c r="AT94" s="210"/>
      <c r="AU94" s="13"/>
      <c r="AV94" s="45" t="s">
        <v>153</v>
      </c>
      <c r="AW94" s="209"/>
      <c r="AX94" s="209"/>
      <c r="AY94" s="40"/>
      <c r="AZ94" s="210" t="s">
        <v>152</v>
      </c>
      <c r="BA94" s="210"/>
      <c r="BB94" s="13"/>
      <c r="BC94" s="45" t="s">
        <v>153</v>
      </c>
      <c r="BD94" s="28"/>
      <c r="BE94" s="40"/>
      <c r="BF94" s="46" t="s">
        <v>152</v>
      </c>
    </row>
    <row r="95" spans="1:58" ht="13.5" customHeight="1">
      <c r="A95" s="35" t="s">
        <v>159</v>
      </c>
      <c r="B95" s="48" t="s">
        <v>155</v>
      </c>
      <c r="C95" s="28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</row>
    <row r="96" spans="1:58" ht="3.75" customHeight="1">
      <c r="A96" s="29"/>
      <c r="B96" s="34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</row>
    <row r="97" spans="1:58" ht="3.75" customHeight="1" thickBot="1">
      <c r="A97" s="29"/>
      <c r="B97" s="34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</row>
    <row r="98" spans="1:59" ht="46.5" customHeight="1" thickBot="1">
      <c r="A98" s="18"/>
      <c r="B98" s="14" t="s">
        <v>160</v>
      </c>
      <c r="C98" s="234"/>
      <c r="D98" s="234"/>
      <c r="E98" s="234"/>
      <c r="F98" s="234"/>
      <c r="G98" s="234"/>
      <c r="H98" s="21" t="s">
        <v>152</v>
      </c>
      <c r="I98" s="16">
        <v>864</v>
      </c>
      <c r="J98" s="16" t="s">
        <v>153</v>
      </c>
      <c r="K98" s="235">
        <v>24</v>
      </c>
      <c r="L98" s="235"/>
      <c r="M98" s="22"/>
      <c r="N98" s="16"/>
      <c r="O98" s="16" t="s">
        <v>153</v>
      </c>
      <c r="P98" s="130"/>
      <c r="Q98" s="22"/>
      <c r="R98" s="16"/>
      <c r="S98" s="16" t="s">
        <v>153</v>
      </c>
      <c r="T98" s="130"/>
      <c r="U98" s="22"/>
      <c r="V98" s="16"/>
      <c r="W98" s="16" t="s">
        <v>153</v>
      </c>
      <c r="X98" s="130"/>
      <c r="Y98" s="22"/>
      <c r="Z98" s="16">
        <v>288</v>
      </c>
      <c r="AA98" s="16" t="s">
        <v>153</v>
      </c>
      <c r="AB98" s="236">
        <v>8</v>
      </c>
      <c r="AC98" s="236"/>
      <c r="AD98" s="236"/>
      <c r="AE98" s="237" t="s">
        <v>152</v>
      </c>
      <c r="AF98" s="237"/>
      <c r="AG98" s="16">
        <v>144</v>
      </c>
      <c r="AH98" s="16" t="s">
        <v>153</v>
      </c>
      <c r="AI98" s="236">
        <v>4</v>
      </c>
      <c r="AJ98" s="236"/>
      <c r="AK98" s="236"/>
      <c r="AL98" s="237" t="s">
        <v>152</v>
      </c>
      <c r="AM98" s="237"/>
      <c r="AN98" s="16">
        <v>252</v>
      </c>
      <c r="AO98" s="16" t="s">
        <v>153</v>
      </c>
      <c r="AP98" s="236">
        <v>7</v>
      </c>
      <c r="AQ98" s="236"/>
      <c r="AR98" s="236"/>
      <c r="AS98" s="237" t="s">
        <v>152</v>
      </c>
      <c r="AT98" s="237"/>
      <c r="AU98" s="16">
        <v>144</v>
      </c>
      <c r="AV98" s="16" t="s">
        <v>153</v>
      </c>
      <c r="AW98" s="236">
        <v>4</v>
      </c>
      <c r="AX98" s="236"/>
      <c r="AY98" s="236"/>
      <c r="AZ98" s="237" t="s">
        <v>152</v>
      </c>
      <c r="BA98" s="237"/>
      <c r="BB98" s="16">
        <v>36</v>
      </c>
      <c r="BC98" s="16" t="s">
        <v>153</v>
      </c>
      <c r="BD98" s="236">
        <v>1</v>
      </c>
      <c r="BE98" s="236"/>
      <c r="BF98" s="23" t="s">
        <v>152</v>
      </c>
      <c r="BG98" s="24"/>
    </row>
    <row r="99" spans="1:58" ht="3.75" customHeight="1" thickBot="1">
      <c r="A99" s="29"/>
      <c r="B99" s="34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31"/>
    </row>
    <row r="100" spans="1:58" ht="21" customHeight="1" thickBot="1">
      <c r="A100" s="18"/>
      <c r="B100" s="14" t="s">
        <v>164</v>
      </c>
      <c r="C100" s="234"/>
      <c r="D100" s="234"/>
      <c r="E100" s="234"/>
      <c r="F100" s="234"/>
      <c r="G100" s="234"/>
      <c r="H100" s="21" t="s">
        <v>152</v>
      </c>
      <c r="I100" s="16">
        <v>504</v>
      </c>
      <c r="J100" s="16" t="s">
        <v>153</v>
      </c>
      <c r="K100" s="235">
        <v>14</v>
      </c>
      <c r="L100" s="235"/>
      <c r="M100" s="22"/>
      <c r="N100" s="16"/>
      <c r="O100" s="16" t="s">
        <v>153</v>
      </c>
      <c r="P100" s="130"/>
      <c r="Q100" s="22"/>
      <c r="R100" s="16"/>
      <c r="S100" s="16" t="s">
        <v>153</v>
      </c>
      <c r="T100" s="130"/>
      <c r="U100" s="22"/>
      <c r="V100" s="16"/>
      <c r="W100" s="16" t="s">
        <v>153</v>
      </c>
      <c r="X100" s="130"/>
      <c r="Y100" s="22"/>
      <c r="Z100" s="16">
        <v>288</v>
      </c>
      <c r="AA100" s="16" t="s">
        <v>153</v>
      </c>
      <c r="AB100" s="236">
        <v>8</v>
      </c>
      <c r="AC100" s="236"/>
      <c r="AD100" s="236"/>
      <c r="AE100" s="237" t="s">
        <v>152</v>
      </c>
      <c r="AF100" s="237"/>
      <c r="AG100" s="16">
        <v>144</v>
      </c>
      <c r="AH100" s="16" t="s">
        <v>153</v>
      </c>
      <c r="AI100" s="236">
        <v>4</v>
      </c>
      <c r="AJ100" s="236"/>
      <c r="AK100" s="236"/>
      <c r="AL100" s="237" t="s">
        <v>152</v>
      </c>
      <c r="AM100" s="237"/>
      <c r="AN100" s="16">
        <v>72</v>
      </c>
      <c r="AO100" s="16" t="s">
        <v>153</v>
      </c>
      <c r="AP100" s="236">
        <v>2</v>
      </c>
      <c r="AQ100" s="236"/>
      <c r="AR100" s="236"/>
      <c r="AS100" s="237" t="s">
        <v>152</v>
      </c>
      <c r="AT100" s="237"/>
      <c r="AU100" s="16"/>
      <c r="AV100" s="16" t="s">
        <v>153</v>
      </c>
      <c r="AW100" s="236"/>
      <c r="AX100" s="236"/>
      <c r="AY100" s="236"/>
      <c r="AZ100" s="237" t="s">
        <v>152</v>
      </c>
      <c r="BA100" s="237"/>
      <c r="BB100" s="16"/>
      <c r="BC100" s="16" t="s">
        <v>153</v>
      </c>
      <c r="BD100" s="236"/>
      <c r="BE100" s="236"/>
      <c r="BF100" s="23" t="s">
        <v>152</v>
      </c>
    </row>
    <row r="101" spans="1:58" ht="17.25" customHeight="1">
      <c r="A101" s="35"/>
      <c r="B101" s="42" t="s">
        <v>165</v>
      </c>
      <c r="C101" s="238"/>
      <c r="D101" s="238"/>
      <c r="E101" s="238"/>
      <c r="F101" s="238"/>
      <c r="G101" s="238"/>
      <c r="H101" s="47" t="s">
        <v>152</v>
      </c>
      <c r="I101" s="35">
        <v>504</v>
      </c>
      <c r="J101" s="35" t="s">
        <v>153</v>
      </c>
      <c r="K101" s="239">
        <v>14</v>
      </c>
      <c r="L101" s="239"/>
      <c r="M101" s="55"/>
      <c r="N101" s="35"/>
      <c r="O101" s="35" t="s">
        <v>153</v>
      </c>
      <c r="P101" s="131"/>
      <c r="Q101" s="55"/>
      <c r="R101" s="35"/>
      <c r="S101" s="35" t="s">
        <v>153</v>
      </c>
      <c r="T101" s="131"/>
      <c r="U101" s="55"/>
      <c r="V101" s="35"/>
      <c r="W101" s="35" t="s">
        <v>153</v>
      </c>
      <c r="X101" s="131"/>
      <c r="Y101" s="55"/>
      <c r="Z101" s="35">
        <v>288</v>
      </c>
      <c r="AA101" s="35" t="s">
        <v>153</v>
      </c>
      <c r="AB101" s="240">
        <v>8</v>
      </c>
      <c r="AC101" s="240"/>
      <c r="AD101" s="240"/>
      <c r="AE101" s="208" t="s">
        <v>152</v>
      </c>
      <c r="AF101" s="208"/>
      <c r="AG101" s="35">
        <v>144</v>
      </c>
      <c r="AH101" s="35" t="s">
        <v>153</v>
      </c>
      <c r="AI101" s="240">
        <v>4</v>
      </c>
      <c r="AJ101" s="240"/>
      <c r="AK101" s="240"/>
      <c r="AL101" s="208" t="s">
        <v>152</v>
      </c>
      <c r="AM101" s="208"/>
      <c r="AN101" s="35">
        <v>72</v>
      </c>
      <c r="AO101" s="35" t="s">
        <v>153</v>
      </c>
      <c r="AP101" s="240">
        <v>2</v>
      </c>
      <c r="AQ101" s="240"/>
      <c r="AR101" s="240"/>
      <c r="AS101" s="208" t="s">
        <v>152</v>
      </c>
      <c r="AT101" s="208"/>
      <c r="AU101" s="35"/>
      <c r="AV101" s="35" t="s">
        <v>153</v>
      </c>
      <c r="AW101" s="240"/>
      <c r="AX101" s="240"/>
      <c r="AY101" s="240"/>
      <c r="AZ101" s="208" t="s">
        <v>152</v>
      </c>
      <c r="BA101" s="208"/>
      <c r="BB101" s="35"/>
      <c r="BC101" s="35" t="s">
        <v>153</v>
      </c>
      <c r="BD101" s="240"/>
      <c r="BE101" s="240"/>
      <c r="BF101" s="46" t="s">
        <v>152</v>
      </c>
    </row>
    <row r="102" spans="1:58" ht="21" customHeight="1">
      <c r="A102" s="35"/>
      <c r="B102" s="42" t="s">
        <v>166</v>
      </c>
      <c r="C102" s="238"/>
      <c r="D102" s="238"/>
      <c r="E102" s="238"/>
      <c r="F102" s="238"/>
      <c r="G102" s="238"/>
      <c r="H102" s="47" t="s">
        <v>152</v>
      </c>
      <c r="I102" s="35"/>
      <c r="J102" s="35" t="s">
        <v>153</v>
      </c>
      <c r="K102" s="239"/>
      <c r="L102" s="239"/>
      <c r="M102" s="55"/>
      <c r="N102" s="35"/>
      <c r="O102" s="35" t="s">
        <v>153</v>
      </c>
      <c r="P102" s="131"/>
      <c r="Q102" s="55"/>
      <c r="R102" s="35"/>
      <c r="S102" s="35" t="s">
        <v>153</v>
      </c>
      <c r="T102" s="131"/>
      <c r="U102" s="55"/>
      <c r="V102" s="35"/>
      <c r="W102" s="35" t="s">
        <v>153</v>
      </c>
      <c r="X102" s="131"/>
      <c r="Y102" s="55"/>
      <c r="Z102" s="35"/>
      <c r="AA102" s="35" t="s">
        <v>153</v>
      </c>
      <c r="AB102" s="240"/>
      <c r="AC102" s="240"/>
      <c r="AD102" s="240"/>
      <c r="AE102" s="208" t="s">
        <v>152</v>
      </c>
      <c r="AF102" s="208"/>
      <c r="AG102" s="35"/>
      <c r="AH102" s="35" t="s">
        <v>153</v>
      </c>
      <c r="AI102" s="240"/>
      <c r="AJ102" s="240"/>
      <c r="AK102" s="240"/>
      <c r="AL102" s="208" t="s">
        <v>152</v>
      </c>
      <c r="AM102" s="208"/>
      <c r="AN102" s="35"/>
      <c r="AO102" s="35" t="s">
        <v>153</v>
      </c>
      <c r="AP102" s="240"/>
      <c r="AQ102" s="240"/>
      <c r="AR102" s="240"/>
      <c r="AS102" s="208" t="s">
        <v>152</v>
      </c>
      <c r="AT102" s="208"/>
      <c r="AU102" s="35"/>
      <c r="AV102" s="35" t="s">
        <v>153</v>
      </c>
      <c r="AW102" s="240"/>
      <c r="AX102" s="240"/>
      <c r="AY102" s="240"/>
      <c r="AZ102" s="208" t="s">
        <v>152</v>
      </c>
      <c r="BA102" s="208"/>
      <c r="BB102" s="35"/>
      <c r="BC102" s="35" t="s">
        <v>153</v>
      </c>
      <c r="BD102" s="240"/>
      <c r="BE102" s="240"/>
      <c r="BF102" s="46" t="s">
        <v>152</v>
      </c>
    </row>
    <row r="103" spans="1:58" ht="3.75" customHeight="1" thickBot="1">
      <c r="A103" s="29"/>
      <c r="B103" s="34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31"/>
    </row>
    <row r="104" spans="1:58" ht="34.5" customHeight="1" thickBot="1">
      <c r="A104" s="18"/>
      <c r="B104" s="14" t="s">
        <v>167</v>
      </c>
      <c r="C104" s="234"/>
      <c r="D104" s="234"/>
      <c r="E104" s="234"/>
      <c r="F104" s="234"/>
      <c r="G104" s="234"/>
      <c r="H104" s="21" t="s">
        <v>152</v>
      </c>
      <c r="I104" s="16">
        <v>432</v>
      </c>
      <c r="J104" s="16" t="s">
        <v>153</v>
      </c>
      <c r="K104" s="235">
        <v>12</v>
      </c>
      <c r="L104" s="235"/>
      <c r="M104" s="22"/>
      <c r="N104" s="16"/>
      <c r="O104" s="16" t="s">
        <v>153</v>
      </c>
      <c r="P104" s="130"/>
      <c r="Q104" s="22"/>
      <c r="R104" s="16"/>
      <c r="S104" s="16" t="s">
        <v>153</v>
      </c>
      <c r="T104" s="130"/>
      <c r="U104" s="22"/>
      <c r="V104" s="16"/>
      <c r="W104" s="16" t="s">
        <v>153</v>
      </c>
      <c r="X104" s="130"/>
      <c r="Y104" s="22"/>
      <c r="Z104" s="16"/>
      <c r="AA104" s="16" t="s">
        <v>153</v>
      </c>
      <c r="AB104" s="236"/>
      <c r="AC104" s="236"/>
      <c r="AD104" s="236"/>
      <c r="AE104" s="237" t="s">
        <v>152</v>
      </c>
      <c r="AF104" s="237"/>
      <c r="AG104" s="16"/>
      <c r="AH104" s="16" t="s">
        <v>153</v>
      </c>
      <c r="AI104" s="236"/>
      <c r="AJ104" s="236"/>
      <c r="AK104" s="236"/>
      <c r="AL104" s="237" t="s">
        <v>152</v>
      </c>
      <c r="AM104" s="237"/>
      <c r="AN104" s="16">
        <v>216</v>
      </c>
      <c r="AO104" s="16" t="s">
        <v>153</v>
      </c>
      <c r="AP104" s="236">
        <v>6</v>
      </c>
      <c r="AQ104" s="236"/>
      <c r="AR104" s="236"/>
      <c r="AS104" s="237" t="s">
        <v>152</v>
      </c>
      <c r="AT104" s="237"/>
      <c r="AU104" s="16">
        <v>144</v>
      </c>
      <c r="AV104" s="16" t="s">
        <v>153</v>
      </c>
      <c r="AW104" s="236">
        <v>4</v>
      </c>
      <c r="AX104" s="236"/>
      <c r="AY104" s="236"/>
      <c r="AZ104" s="237" t="s">
        <v>152</v>
      </c>
      <c r="BA104" s="237"/>
      <c r="BB104" s="16">
        <v>72</v>
      </c>
      <c r="BC104" s="16" t="s">
        <v>153</v>
      </c>
      <c r="BD104" s="236">
        <v>2</v>
      </c>
      <c r="BE104" s="236"/>
      <c r="BF104" s="23" t="s">
        <v>152</v>
      </c>
    </row>
    <row r="105" spans="1:58" ht="22.5" customHeight="1">
      <c r="A105" s="35"/>
      <c r="B105" s="42" t="s">
        <v>165</v>
      </c>
      <c r="C105" s="238"/>
      <c r="D105" s="238"/>
      <c r="E105" s="238"/>
      <c r="F105" s="238"/>
      <c r="G105" s="238"/>
      <c r="H105" s="47" t="s">
        <v>152</v>
      </c>
      <c r="I105" s="35">
        <v>432</v>
      </c>
      <c r="J105" s="35" t="s">
        <v>153</v>
      </c>
      <c r="K105" s="239">
        <v>12</v>
      </c>
      <c r="L105" s="239"/>
      <c r="M105" s="55"/>
      <c r="N105" s="35"/>
      <c r="O105" s="35" t="s">
        <v>153</v>
      </c>
      <c r="P105" s="131"/>
      <c r="Q105" s="55"/>
      <c r="R105" s="35"/>
      <c r="S105" s="35" t="s">
        <v>153</v>
      </c>
      <c r="T105" s="131"/>
      <c r="U105" s="55"/>
      <c r="V105" s="35"/>
      <c r="W105" s="35" t="s">
        <v>153</v>
      </c>
      <c r="X105" s="131"/>
      <c r="Y105" s="55"/>
      <c r="Z105" s="35"/>
      <c r="AA105" s="35" t="s">
        <v>153</v>
      </c>
      <c r="AB105" s="240"/>
      <c r="AC105" s="240"/>
      <c r="AD105" s="240"/>
      <c r="AE105" s="208" t="s">
        <v>152</v>
      </c>
      <c r="AF105" s="208"/>
      <c r="AG105" s="35"/>
      <c r="AH105" s="35" t="s">
        <v>153</v>
      </c>
      <c r="AI105" s="240"/>
      <c r="AJ105" s="240"/>
      <c r="AK105" s="240"/>
      <c r="AL105" s="208" t="s">
        <v>152</v>
      </c>
      <c r="AM105" s="208"/>
      <c r="AN105" s="35">
        <v>216</v>
      </c>
      <c r="AO105" s="35" t="s">
        <v>153</v>
      </c>
      <c r="AP105" s="240">
        <v>6</v>
      </c>
      <c r="AQ105" s="240"/>
      <c r="AR105" s="240"/>
      <c r="AS105" s="208" t="s">
        <v>152</v>
      </c>
      <c r="AT105" s="208"/>
      <c r="AU105" s="35">
        <v>144</v>
      </c>
      <c r="AV105" s="35" t="s">
        <v>153</v>
      </c>
      <c r="AW105" s="240">
        <v>4</v>
      </c>
      <c r="AX105" s="240"/>
      <c r="AY105" s="240"/>
      <c r="AZ105" s="208" t="s">
        <v>152</v>
      </c>
      <c r="BA105" s="208"/>
      <c r="BB105" s="35">
        <v>72</v>
      </c>
      <c r="BC105" s="35" t="s">
        <v>153</v>
      </c>
      <c r="BD105" s="240">
        <v>2</v>
      </c>
      <c r="BE105" s="240"/>
      <c r="BF105" s="46" t="s">
        <v>152</v>
      </c>
    </row>
    <row r="106" spans="1:58" ht="23.25" customHeight="1">
      <c r="A106" s="35"/>
      <c r="B106" s="42" t="s">
        <v>166</v>
      </c>
      <c r="C106" s="238"/>
      <c r="D106" s="238"/>
      <c r="E106" s="238"/>
      <c r="F106" s="238"/>
      <c r="G106" s="238"/>
      <c r="H106" s="47" t="s">
        <v>152</v>
      </c>
      <c r="I106" s="35"/>
      <c r="J106" s="35" t="s">
        <v>153</v>
      </c>
      <c r="K106" s="239"/>
      <c r="L106" s="239"/>
      <c r="M106" s="55"/>
      <c r="N106" s="35"/>
      <c r="O106" s="35" t="s">
        <v>153</v>
      </c>
      <c r="P106" s="131"/>
      <c r="Q106" s="55"/>
      <c r="R106" s="35"/>
      <c r="S106" s="35" t="s">
        <v>153</v>
      </c>
      <c r="T106" s="131"/>
      <c r="U106" s="55"/>
      <c r="V106" s="35"/>
      <c r="W106" s="35" t="s">
        <v>153</v>
      </c>
      <c r="X106" s="131"/>
      <c r="Y106" s="55"/>
      <c r="Z106" s="35"/>
      <c r="AA106" s="35" t="s">
        <v>153</v>
      </c>
      <c r="AB106" s="240"/>
      <c r="AC106" s="240"/>
      <c r="AD106" s="240"/>
      <c r="AE106" s="208" t="s">
        <v>152</v>
      </c>
      <c r="AF106" s="208"/>
      <c r="AG106" s="35"/>
      <c r="AH106" s="35" t="s">
        <v>153</v>
      </c>
      <c r="AI106" s="240"/>
      <c r="AJ106" s="240"/>
      <c r="AK106" s="240"/>
      <c r="AL106" s="208" t="s">
        <v>152</v>
      </c>
      <c r="AM106" s="208"/>
      <c r="AN106" s="35"/>
      <c r="AO106" s="35" t="s">
        <v>153</v>
      </c>
      <c r="AP106" s="240"/>
      <c r="AQ106" s="240"/>
      <c r="AR106" s="240"/>
      <c r="AS106" s="208" t="s">
        <v>152</v>
      </c>
      <c r="AT106" s="208"/>
      <c r="AU106" s="35"/>
      <c r="AV106" s="35" t="s">
        <v>153</v>
      </c>
      <c r="AW106" s="240"/>
      <c r="AX106" s="240"/>
      <c r="AY106" s="240"/>
      <c r="AZ106" s="208" t="s">
        <v>152</v>
      </c>
      <c r="BA106" s="208"/>
      <c r="BB106" s="35"/>
      <c r="BC106" s="35" t="s">
        <v>153</v>
      </c>
      <c r="BD106" s="240"/>
      <c r="BE106" s="240"/>
      <c r="BF106" s="46" t="s">
        <v>152</v>
      </c>
    </row>
    <row r="107" spans="1:58" ht="3.75" customHeight="1" thickBot="1">
      <c r="A107" s="29"/>
      <c r="B107" s="34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31"/>
    </row>
    <row r="108" spans="1:58" ht="33.75" customHeight="1" thickBot="1">
      <c r="A108" s="18"/>
      <c r="B108" s="56" t="s">
        <v>169</v>
      </c>
      <c r="C108" s="234"/>
      <c r="D108" s="234"/>
      <c r="E108" s="234"/>
      <c r="F108" s="234"/>
      <c r="G108" s="234"/>
      <c r="H108" s="234"/>
      <c r="I108" s="234"/>
      <c r="J108" s="16" t="s">
        <v>153</v>
      </c>
      <c r="K108" s="235">
        <v>4</v>
      </c>
      <c r="L108" s="235"/>
      <c r="M108" s="237"/>
      <c r="N108" s="237"/>
      <c r="O108" s="16" t="s">
        <v>153</v>
      </c>
      <c r="P108" s="130"/>
      <c r="Q108" s="237"/>
      <c r="R108" s="237"/>
      <c r="S108" s="16" t="s">
        <v>153</v>
      </c>
      <c r="T108" s="130"/>
      <c r="U108" s="237"/>
      <c r="V108" s="237"/>
      <c r="W108" s="16" t="s">
        <v>153</v>
      </c>
      <c r="X108" s="130"/>
      <c r="Y108" s="237"/>
      <c r="Z108" s="237"/>
      <c r="AA108" s="16" t="s">
        <v>153</v>
      </c>
      <c r="AB108" s="236"/>
      <c r="AC108" s="236"/>
      <c r="AD108" s="236"/>
      <c r="AE108" s="237"/>
      <c r="AF108" s="237"/>
      <c r="AG108" s="237"/>
      <c r="AH108" s="16" t="s">
        <v>153</v>
      </c>
      <c r="AI108" s="236"/>
      <c r="AJ108" s="236"/>
      <c r="AK108" s="236"/>
      <c r="AL108" s="237"/>
      <c r="AM108" s="237"/>
      <c r="AN108" s="237"/>
      <c r="AO108" s="16" t="s">
        <v>153</v>
      </c>
      <c r="AP108" s="236"/>
      <c r="AQ108" s="236"/>
      <c r="AR108" s="236"/>
      <c r="AS108" s="237"/>
      <c r="AT108" s="237"/>
      <c r="AU108" s="237"/>
      <c r="AV108" s="16" t="s">
        <v>153</v>
      </c>
      <c r="AW108" s="236"/>
      <c r="AX108" s="236"/>
      <c r="AY108" s="236"/>
      <c r="AZ108" s="237"/>
      <c r="BA108" s="237"/>
      <c r="BB108" s="237"/>
      <c r="BC108" s="16" t="s">
        <v>153</v>
      </c>
      <c r="BD108" s="236">
        <v>4</v>
      </c>
      <c r="BE108" s="236"/>
      <c r="BF108" s="23"/>
    </row>
    <row r="109" spans="1:58" ht="3.75" customHeight="1" thickBot="1">
      <c r="A109" s="29"/>
      <c r="B109" s="34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31"/>
    </row>
    <row r="110" spans="1:58" ht="35.25" customHeight="1" thickBot="1">
      <c r="A110" s="18"/>
      <c r="B110" s="14" t="s">
        <v>170</v>
      </c>
      <c r="C110" s="234"/>
      <c r="D110" s="234"/>
      <c r="E110" s="234"/>
      <c r="F110" s="234"/>
      <c r="G110" s="234"/>
      <c r="H110" s="234"/>
      <c r="I110" s="234"/>
      <c r="J110" s="16" t="s">
        <v>153</v>
      </c>
      <c r="K110" s="235">
        <v>6</v>
      </c>
      <c r="L110" s="235"/>
      <c r="M110" s="237"/>
      <c r="N110" s="237"/>
      <c r="O110" s="16" t="s">
        <v>153</v>
      </c>
      <c r="P110" s="130"/>
      <c r="Q110" s="237"/>
      <c r="R110" s="237"/>
      <c r="S110" s="16" t="s">
        <v>153</v>
      </c>
      <c r="T110" s="130"/>
      <c r="U110" s="237"/>
      <c r="V110" s="237"/>
      <c r="W110" s="16" t="s">
        <v>153</v>
      </c>
      <c r="X110" s="130"/>
      <c r="Y110" s="237"/>
      <c r="Z110" s="237"/>
      <c r="AA110" s="16" t="s">
        <v>153</v>
      </c>
      <c r="AB110" s="236"/>
      <c r="AC110" s="236"/>
      <c r="AD110" s="236"/>
      <c r="AE110" s="237"/>
      <c r="AF110" s="237"/>
      <c r="AG110" s="237"/>
      <c r="AH110" s="16" t="s">
        <v>153</v>
      </c>
      <c r="AI110" s="236"/>
      <c r="AJ110" s="236"/>
      <c r="AK110" s="236"/>
      <c r="AL110" s="237"/>
      <c r="AM110" s="237"/>
      <c r="AN110" s="237"/>
      <c r="AO110" s="16" t="s">
        <v>153</v>
      </c>
      <c r="AP110" s="236"/>
      <c r="AQ110" s="236"/>
      <c r="AR110" s="236"/>
      <c r="AS110" s="237"/>
      <c r="AT110" s="237"/>
      <c r="AU110" s="237"/>
      <c r="AV110" s="16" t="s">
        <v>153</v>
      </c>
      <c r="AW110" s="236"/>
      <c r="AX110" s="236"/>
      <c r="AY110" s="236"/>
      <c r="AZ110" s="237"/>
      <c r="BA110" s="237"/>
      <c r="BB110" s="237"/>
      <c r="BC110" s="16" t="s">
        <v>153</v>
      </c>
      <c r="BD110" s="236">
        <v>6</v>
      </c>
      <c r="BE110" s="236"/>
      <c r="BF110" s="23"/>
    </row>
    <row r="111" spans="1:58" ht="27" customHeight="1">
      <c r="A111" s="35"/>
      <c r="B111" s="42" t="s">
        <v>171</v>
      </c>
      <c r="C111" s="238"/>
      <c r="D111" s="238"/>
      <c r="E111" s="238"/>
      <c r="F111" s="238"/>
      <c r="G111" s="238"/>
      <c r="H111" s="238"/>
      <c r="I111" s="238"/>
      <c r="J111" s="35" t="s">
        <v>153</v>
      </c>
      <c r="K111" s="239">
        <v>5</v>
      </c>
      <c r="L111" s="239"/>
      <c r="M111" s="208"/>
      <c r="N111" s="208"/>
      <c r="O111" s="35" t="s">
        <v>153</v>
      </c>
      <c r="P111" s="57"/>
      <c r="Q111" s="208"/>
      <c r="R111" s="208"/>
      <c r="S111" s="35" t="s">
        <v>153</v>
      </c>
      <c r="T111" s="57"/>
      <c r="U111" s="208"/>
      <c r="V111" s="208"/>
      <c r="W111" s="35" t="s">
        <v>153</v>
      </c>
      <c r="X111" s="57"/>
      <c r="Y111" s="208"/>
      <c r="Z111" s="208"/>
      <c r="AA111" s="35" t="s">
        <v>153</v>
      </c>
      <c r="AB111" s="241"/>
      <c r="AC111" s="241"/>
      <c r="AD111" s="51"/>
      <c r="AE111" s="208"/>
      <c r="AF111" s="208"/>
      <c r="AG111" s="208"/>
      <c r="AH111" s="35" t="s">
        <v>153</v>
      </c>
      <c r="AI111" s="241"/>
      <c r="AJ111" s="241"/>
      <c r="AK111" s="51"/>
      <c r="AL111" s="208"/>
      <c r="AM111" s="208"/>
      <c r="AN111" s="208"/>
      <c r="AO111" s="35" t="s">
        <v>153</v>
      </c>
      <c r="AP111" s="241"/>
      <c r="AQ111" s="241"/>
      <c r="AR111" s="51"/>
      <c r="AS111" s="208"/>
      <c r="AT111" s="208"/>
      <c r="AU111" s="208"/>
      <c r="AV111" s="35" t="s">
        <v>153</v>
      </c>
      <c r="AW111" s="241"/>
      <c r="AX111" s="241"/>
      <c r="AY111" s="51"/>
      <c r="AZ111" s="208"/>
      <c r="BA111" s="208"/>
      <c r="BB111" s="208"/>
      <c r="BC111" s="35" t="s">
        <v>153</v>
      </c>
      <c r="BD111" s="57">
        <v>5</v>
      </c>
      <c r="BE111" s="51"/>
      <c r="BF111" s="46"/>
    </row>
    <row r="112" spans="1:58" ht="30" customHeight="1">
      <c r="A112" s="35"/>
      <c r="B112" s="42" t="s">
        <v>173</v>
      </c>
      <c r="C112" s="238"/>
      <c r="D112" s="238"/>
      <c r="E112" s="238"/>
      <c r="F112" s="238"/>
      <c r="G112" s="238"/>
      <c r="H112" s="238"/>
      <c r="I112" s="238"/>
      <c r="J112" s="35" t="s">
        <v>153</v>
      </c>
      <c r="K112" s="239">
        <v>1</v>
      </c>
      <c r="L112" s="239"/>
      <c r="M112" s="208"/>
      <c r="N112" s="208"/>
      <c r="O112" s="35" t="s">
        <v>153</v>
      </c>
      <c r="P112" s="57"/>
      <c r="Q112" s="208"/>
      <c r="R112" s="208"/>
      <c r="S112" s="35" t="s">
        <v>153</v>
      </c>
      <c r="T112" s="57"/>
      <c r="U112" s="208"/>
      <c r="V112" s="208"/>
      <c r="W112" s="35" t="s">
        <v>153</v>
      </c>
      <c r="X112" s="57"/>
      <c r="Y112" s="208"/>
      <c r="Z112" s="208"/>
      <c r="AA112" s="35" t="s">
        <v>153</v>
      </c>
      <c r="AB112" s="241"/>
      <c r="AC112" s="241"/>
      <c r="AD112" s="51"/>
      <c r="AE112" s="208"/>
      <c r="AF112" s="208"/>
      <c r="AG112" s="208"/>
      <c r="AH112" s="35" t="s">
        <v>153</v>
      </c>
      <c r="AI112" s="241"/>
      <c r="AJ112" s="241"/>
      <c r="AK112" s="51"/>
      <c r="AL112" s="208"/>
      <c r="AM112" s="208"/>
      <c r="AN112" s="208"/>
      <c r="AO112" s="35" t="s">
        <v>153</v>
      </c>
      <c r="AP112" s="241"/>
      <c r="AQ112" s="241"/>
      <c r="AR112" s="51"/>
      <c r="AS112" s="208"/>
      <c r="AT112" s="208"/>
      <c r="AU112" s="208"/>
      <c r="AV112" s="35" t="s">
        <v>153</v>
      </c>
      <c r="AW112" s="241"/>
      <c r="AX112" s="241"/>
      <c r="AY112" s="51"/>
      <c r="AZ112" s="208"/>
      <c r="BA112" s="208"/>
      <c r="BB112" s="208"/>
      <c r="BC112" s="35" t="s">
        <v>153</v>
      </c>
      <c r="BD112" s="57">
        <v>1</v>
      </c>
      <c r="BE112" s="51"/>
      <c r="BF112" s="46"/>
    </row>
    <row r="113" spans="1:58" ht="3.75" customHeight="1" thickBot="1">
      <c r="A113" s="29"/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</row>
    <row r="114" spans="1:58" ht="19.5" customHeight="1" thickBot="1">
      <c r="A114" s="18"/>
      <c r="B114" s="242" t="s">
        <v>174</v>
      </c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04" t="s">
        <v>321</v>
      </c>
      <c r="N114" s="205"/>
      <c r="O114" s="205"/>
      <c r="P114" s="205"/>
      <c r="Q114" s="205"/>
      <c r="R114" s="205"/>
      <c r="S114" s="205"/>
      <c r="T114" s="205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43"/>
      <c r="AP114" s="243"/>
      <c r="AQ114" s="243"/>
      <c r="AR114" s="243"/>
      <c r="AS114" s="243"/>
      <c r="AT114" s="243"/>
      <c r="AU114" s="243"/>
      <c r="AV114" s="243"/>
      <c r="AW114" s="243"/>
      <c r="AX114" s="243"/>
      <c r="AY114" s="243"/>
      <c r="AZ114" s="243"/>
      <c r="BA114" s="243"/>
      <c r="BB114" s="243"/>
      <c r="BC114" s="243"/>
      <c r="BD114" s="243"/>
      <c r="BE114" s="243"/>
      <c r="BF114" s="58"/>
    </row>
    <row r="115" spans="1:58" ht="3.75" customHeight="1" thickBot="1">
      <c r="A115" s="29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</row>
    <row r="116" spans="1:58" ht="18.75" customHeight="1" thickBot="1">
      <c r="A116" s="18"/>
      <c r="B116" s="242" t="s">
        <v>175</v>
      </c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3"/>
      <c r="N116" s="243"/>
      <c r="O116" s="243"/>
      <c r="P116" s="243"/>
      <c r="Q116" s="243"/>
      <c r="R116" s="243"/>
      <c r="S116" s="243"/>
      <c r="T116" s="243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6"/>
      <c r="AE116" s="204" t="s">
        <v>321</v>
      </c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6"/>
      <c r="AS116" s="89"/>
      <c r="AT116" s="204" t="s">
        <v>321</v>
      </c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6"/>
      <c r="BF116" s="58"/>
    </row>
    <row r="117" spans="1:58" ht="3.75" customHeight="1" thickBot="1">
      <c r="A117" s="29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</row>
    <row r="118" spans="1:59" ht="36.75" customHeight="1" thickBot="1">
      <c r="A118" s="16"/>
      <c r="B118" s="93" t="s">
        <v>176</v>
      </c>
      <c r="C118" s="18">
        <f aca="true" t="shared" si="13" ref="C118:AH118">C11+C28</f>
        <v>12</v>
      </c>
      <c r="D118" s="16">
        <f t="shared" si="13"/>
        <v>6</v>
      </c>
      <c r="E118" s="16">
        <f t="shared" si="13"/>
        <v>38</v>
      </c>
      <c r="F118" s="17">
        <f t="shared" si="13"/>
        <v>3</v>
      </c>
      <c r="G118" s="151">
        <f t="shared" si="13"/>
        <v>5940</v>
      </c>
      <c r="H118" s="151">
        <f t="shared" si="13"/>
        <v>288</v>
      </c>
      <c r="I118" s="151">
        <f t="shared" si="13"/>
        <v>4304</v>
      </c>
      <c r="J118" s="73">
        <f t="shared" si="13"/>
        <v>2629</v>
      </c>
      <c r="K118" s="73">
        <f t="shared" si="13"/>
        <v>1623</v>
      </c>
      <c r="L118" s="73">
        <f t="shared" si="13"/>
        <v>90</v>
      </c>
      <c r="M118" s="73">
        <f t="shared" si="13"/>
        <v>36</v>
      </c>
      <c r="N118" s="73">
        <f t="shared" si="13"/>
        <v>633</v>
      </c>
      <c r="O118" s="73">
        <f t="shared" si="13"/>
        <v>473</v>
      </c>
      <c r="P118" s="73">
        <f t="shared" si="13"/>
        <v>142</v>
      </c>
      <c r="Q118" s="73">
        <f t="shared" si="13"/>
        <v>36</v>
      </c>
      <c r="R118" s="73">
        <f t="shared" si="13"/>
        <v>828</v>
      </c>
      <c r="S118" s="73">
        <f t="shared" si="13"/>
        <v>638</v>
      </c>
      <c r="T118" s="73">
        <f t="shared" si="13"/>
        <v>190</v>
      </c>
      <c r="U118" s="73">
        <f t="shared" si="13"/>
        <v>44</v>
      </c>
      <c r="V118" s="73">
        <f t="shared" si="13"/>
        <v>576</v>
      </c>
      <c r="W118" s="73">
        <f t="shared" si="13"/>
        <v>302</v>
      </c>
      <c r="X118" s="73">
        <f t="shared" si="13"/>
        <v>274</v>
      </c>
      <c r="Y118" s="73">
        <f t="shared" si="13"/>
        <v>34</v>
      </c>
      <c r="Z118" s="73">
        <f t="shared" si="13"/>
        <v>540</v>
      </c>
      <c r="AA118" s="73">
        <f t="shared" si="13"/>
        <v>254</v>
      </c>
      <c r="AB118" s="73">
        <f t="shared" si="13"/>
        <v>286</v>
      </c>
      <c r="AC118" s="73">
        <f t="shared" si="13"/>
        <v>0</v>
      </c>
      <c r="AD118" s="73">
        <f t="shared" si="13"/>
        <v>0</v>
      </c>
      <c r="AE118" s="73">
        <f t="shared" si="13"/>
        <v>648</v>
      </c>
      <c r="AF118" s="73">
        <f t="shared" si="13"/>
        <v>26</v>
      </c>
      <c r="AG118" s="73">
        <f t="shared" si="13"/>
        <v>432</v>
      </c>
      <c r="AH118" s="73">
        <f t="shared" si="13"/>
        <v>152</v>
      </c>
      <c r="AI118" s="73">
        <f aca="true" t="shared" si="14" ref="AI118:BF118">AI11+AI28</f>
        <v>190</v>
      </c>
      <c r="AJ118" s="73">
        <f t="shared" si="14"/>
        <v>0</v>
      </c>
      <c r="AK118" s="73">
        <f t="shared" si="14"/>
        <v>50</v>
      </c>
      <c r="AL118" s="73">
        <f t="shared" si="14"/>
        <v>918</v>
      </c>
      <c r="AM118" s="73">
        <f t="shared" si="14"/>
        <v>46</v>
      </c>
      <c r="AN118" s="73">
        <f t="shared" si="14"/>
        <v>576</v>
      </c>
      <c r="AO118" s="73">
        <f t="shared" si="14"/>
        <v>350</v>
      </c>
      <c r="AP118" s="73">
        <f t="shared" si="14"/>
        <v>206</v>
      </c>
      <c r="AQ118" s="73">
        <f t="shared" si="14"/>
        <v>0</v>
      </c>
      <c r="AR118" s="73">
        <f t="shared" si="14"/>
        <v>20</v>
      </c>
      <c r="AS118" s="73">
        <f t="shared" si="14"/>
        <v>648</v>
      </c>
      <c r="AT118" s="73">
        <f t="shared" si="14"/>
        <v>32</v>
      </c>
      <c r="AU118" s="73">
        <f t="shared" si="14"/>
        <v>432</v>
      </c>
      <c r="AV118" s="73">
        <f t="shared" si="14"/>
        <v>242</v>
      </c>
      <c r="AW118" s="73">
        <f t="shared" si="14"/>
        <v>170</v>
      </c>
      <c r="AX118" s="73">
        <f t="shared" si="14"/>
        <v>0</v>
      </c>
      <c r="AY118" s="73">
        <f t="shared" si="14"/>
        <v>20</v>
      </c>
      <c r="AZ118" s="73">
        <f t="shared" si="14"/>
        <v>534</v>
      </c>
      <c r="BA118" s="73">
        <f t="shared" si="14"/>
        <v>76</v>
      </c>
      <c r="BB118" s="73">
        <f t="shared" si="14"/>
        <v>344</v>
      </c>
      <c r="BC118" s="73">
        <f t="shared" si="14"/>
        <v>186</v>
      </c>
      <c r="BD118" s="73">
        <f t="shared" si="14"/>
        <v>206</v>
      </c>
      <c r="BE118" s="73">
        <f t="shared" si="14"/>
        <v>20</v>
      </c>
      <c r="BF118" s="90">
        <f t="shared" si="14"/>
        <v>0</v>
      </c>
      <c r="BG118" s="12"/>
    </row>
    <row r="119" spans="1:58" ht="3.75" customHeight="1">
      <c r="A119" s="31"/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</row>
    <row r="120" spans="1:58" ht="20.25" customHeight="1">
      <c r="A120" s="244"/>
      <c r="B120" s="245" t="s">
        <v>177</v>
      </c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6">
        <v>1</v>
      </c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>
        <v>2</v>
      </c>
      <c r="Z120" s="246"/>
      <c r="AA120" s="246"/>
      <c r="AB120" s="246"/>
      <c r="AC120" s="246"/>
      <c r="AD120" s="246"/>
      <c r="AE120" s="246">
        <v>1</v>
      </c>
      <c r="AF120" s="246"/>
      <c r="AG120" s="246"/>
      <c r="AH120" s="246"/>
      <c r="AI120" s="246"/>
      <c r="AJ120" s="246"/>
      <c r="AK120" s="246"/>
      <c r="AL120" s="246">
        <v>2</v>
      </c>
      <c r="AM120" s="246"/>
      <c r="AN120" s="246"/>
      <c r="AO120" s="246"/>
      <c r="AP120" s="246"/>
      <c r="AQ120" s="246"/>
      <c r="AR120" s="246"/>
      <c r="AS120" s="246">
        <v>1</v>
      </c>
      <c r="AT120" s="246"/>
      <c r="AU120" s="246"/>
      <c r="AV120" s="246"/>
      <c r="AW120" s="246"/>
      <c r="AX120" s="246"/>
      <c r="AY120" s="246"/>
      <c r="AZ120" s="246"/>
      <c r="BA120" s="246"/>
      <c r="BB120" s="246"/>
      <c r="BC120" s="246"/>
      <c r="BD120" s="246"/>
      <c r="BE120" s="246"/>
      <c r="BF120" s="13"/>
    </row>
    <row r="121" spans="1:58" ht="20.25" customHeight="1">
      <c r="A121" s="244"/>
      <c r="B121" s="245" t="s">
        <v>178</v>
      </c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6">
        <v>2</v>
      </c>
      <c r="N121" s="246"/>
      <c r="O121" s="246"/>
      <c r="P121" s="246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>
        <v>2</v>
      </c>
      <c r="AF121" s="246"/>
      <c r="AG121" s="246"/>
      <c r="AH121" s="246"/>
      <c r="AI121" s="246"/>
      <c r="AJ121" s="246"/>
      <c r="AK121" s="246"/>
      <c r="AL121" s="246"/>
      <c r="AM121" s="246"/>
      <c r="AN121" s="246"/>
      <c r="AO121" s="246"/>
      <c r="AP121" s="246"/>
      <c r="AQ121" s="246"/>
      <c r="AR121" s="246"/>
      <c r="AS121" s="246">
        <v>2</v>
      </c>
      <c r="AT121" s="246"/>
      <c r="AU121" s="246"/>
      <c r="AV121" s="246"/>
      <c r="AW121" s="246"/>
      <c r="AX121" s="246"/>
      <c r="AY121" s="246"/>
      <c r="AZ121" s="246"/>
      <c r="BA121" s="246"/>
      <c r="BB121" s="246"/>
      <c r="BC121" s="246"/>
      <c r="BD121" s="246"/>
      <c r="BE121" s="246"/>
      <c r="BF121" s="13"/>
    </row>
    <row r="122" spans="1:58" ht="21.75" customHeight="1">
      <c r="A122" s="244"/>
      <c r="B122" s="245" t="s">
        <v>179</v>
      </c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6">
        <v>3</v>
      </c>
      <c r="N122" s="246"/>
      <c r="O122" s="246"/>
      <c r="P122" s="246"/>
      <c r="Q122" s="246"/>
      <c r="R122" s="246"/>
      <c r="S122" s="246"/>
      <c r="T122" s="246"/>
      <c r="U122" s="246"/>
      <c r="V122" s="246"/>
      <c r="W122" s="246"/>
      <c r="X122" s="246"/>
      <c r="Y122" s="246">
        <v>5</v>
      </c>
      <c r="Z122" s="246"/>
      <c r="AA122" s="246"/>
      <c r="AB122" s="246"/>
      <c r="AC122" s="246"/>
      <c r="AD122" s="246"/>
      <c r="AE122" s="246">
        <v>3</v>
      </c>
      <c r="AF122" s="246"/>
      <c r="AG122" s="246"/>
      <c r="AH122" s="246"/>
      <c r="AI122" s="246"/>
      <c r="AJ122" s="246"/>
      <c r="AK122" s="246"/>
      <c r="AL122" s="246">
        <v>3</v>
      </c>
      <c r="AM122" s="246"/>
      <c r="AN122" s="246"/>
      <c r="AO122" s="246"/>
      <c r="AP122" s="246"/>
      <c r="AQ122" s="246"/>
      <c r="AR122" s="246"/>
      <c r="AS122" s="246">
        <v>2</v>
      </c>
      <c r="AT122" s="246"/>
      <c r="AU122" s="246"/>
      <c r="AV122" s="246"/>
      <c r="AW122" s="246"/>
      <c r="AX122" s="246"/>
      <c r="AY122" s="246"/>
      <c r="AZ122" s="246">
        <v>6</v>
      </c>
      <c r="BA122" s="246"/>
      <c r="BB122" s="246"/>
      <c r="BC122" s="246"/>
      <c r="BD122" s="246"/>
      <c r="BE122" s="246"/>
      <c r="BF122" s="13"/>
    </row>
    <row r="123" spans="1:58" ht="13.5" customHeight="1" hidden="1">
      <c r="A123" s="244"/>
      <c r="B123" s="247" t="s">
        <v>180</v>
      </c>
      <c r="C123" s="247"/>
      <c r="D123" s="247"/>
      <c r="E123" s="247"/>
      <c r="F123" s="247"/>
      <c r="G123" s="247"/>
      <c r="H123" s="247"/>
      <c r="I123" s="247"/>
      <c r="J123" s="247"/>
      <c r="K123" s="247"/>
      <c r="L123" s="247"/>
      <c r="M123" s="246"/>
      <c r="N123" s="246"/>
      <c r="O123" s="246"/>
      <c r="P123" s="246"/>
      <c r="Q123" s="246"/>
      <c r="R123" s="246"/>
      <c r="S123" s="246"/>
      <c r="T123" s="246"/>
      <c r="U123" s="246"/>
      <c r="V123" s="246"/>
      <c r="W123" s="246"/>
      <c r="X123" s="246"/>
      <c r="Y123" s="246"/>
      <c r="Z123" s="246"/>
      <c r="AA123" s="246"/>
      <c r="AB123" s="246"/>
      <c r="AC123" s="246"/>
      <c r="AD123" s="246"/>
      <c r="AE123" s="246"/>
      <c r="AF123" s="246"/>
      <c r="AG123" s="246"/>
      <c r="AH123" s="246"/>
      <c r="AI123" s="246"/>
      <c r="AJ123" s="246"/>
      <c r="AK123" s="246"/>
      <c r="AL123" s="246"/>
      <c r="AM123" s="246"/>
      <c r="AN123" s="246"/>
      <c r="AO123" s="246"/>
      <c r="AP123" s="246"/>
      <c r="AQ123" s="246"/>
      <c r="AR123" s="246"/>
      <c r="AS123" s="246"/>
      <c r="AT123" s="246"/>
      <c r="AU123" s="246"/>
      <c r="AV123" s="246"/>
      <c r="AW123" s="246"/>
      <c r="AX123" s="246"/>
      <c r="AY123" s="246"/>
      <c r="AZ123" s="246"/>
      <c r="BA123" s="246"/>
      <c r="BB123" s="246"/>
      <c r="BC123" s="246"/>
      <c r="BD123" s="246"/>
      <c r="BE123" s="246"/>
      <c r="BF123" s="13"/>
    </row>
    <row r="124" spans="1:58" ht="13.5" customHeight="1" hidden="1">
      <c r="A124" s="244"/>
      <c r="B124" s="247" t="s">
        <v>181</v>
      </c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6"/>
      <c r="N124" s="246"/>
      <c r="O124" s="246"/>
      <c r="P124" s="246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46"/>
      <c r="AE124" s="246"/>
      <c r="AF124" s="246"/>
      <c r="AG124" s="246"/>
      <c r="AH124" s="246"/>
      <c r="AI124" s="246"/>
      <c r="AJ124" s="246"/>
      <c r="AK124" s="246"/>
      <c r="AL124" s="246"/>
      <c r="AM124" s="246"/>
      <c r="AN124" s="246"/>
      <c r="AO124" s="246"/>
      <c r="AP124" s="246"/>
      <c r="AQ124" s="246"/>
      <c r="AR124" s="246"/>
      <c r="AS124" s="246"/>
      <c r="AT124" s="246"/>
      <c r="AU124" s="246"/>
      <c r="AV124" s="246"/>
      <c r="AW124" s="246"/>
      <c r="AX124" s="246"/>
      <c r="AY124" s="246"/>
      <c r="AZ124" s="246"/>
      <c r="BA124" s="246"/>
      <c r="BB124" s="246"/>
      <c r="BC124" s="246"/>
      <c r="BD124" s="246"/>
      <c r="BE124" s="246"/>
      <c r="BF124" s="13"/>
    </row>
  </sheetData>
  <sheetProtection/>
  <mergeCells count="328">
    <mergeCell ref="AS123:AY123"/>
    <mergeCell ref="AZ123:BE123"/>
    <mergeCell ref="AL123:AR123"/>
    <mergeCell ref="U124:X124"/>
    <mergeCell ref="Y124:AD124"/>
    <mergeCell ref="AL124:AR124"/>
    <mergeCell ref="AS124:AY124"/>
    <mergeCell ref="AZ124:BE124"/>
    <mergeCell ref="AE124:AK124"/>
    <mergeCell ref="U123:X123"/>
    <mergeCell ref="B122:L122"/>
    <mergeCell ref="M122:P122"/>
    <mergeCell ref="Q122:T122"/>
    <mergeCell ref="B124:L124"/>
    <mergeCell ref="M124:P124"/>
    <mergeCell ref="Q124:T124"/>
    <mergeCell ref="B123:L123"/>
    <mergeCell ref="M123:P123"/>
    <mergeCell ref="Q123:T123"/>
    <mergeCell ref="Y123:AD123"/>
    <mergeCell ref="AE123:AK123"/>
    <mergeCell ref="U122:X122"/>
    <mergeCell ref="Y122:AD122"/>
    <mergeCell ref="AE122:AK122"/>
    <mergeCell ref="AZ120:BE120"/>
    <mergeCell ref="AL121:AR121"/>
    <mergeCell ref="AS121:AY121"/>
    <mergeCell ref="AZ121:BE121"/>
    <mergeCell ref="AL122:AR122"/>
    <mergeCell ref="B121:L121"/>
    <mergeCell ref="M121:P121"/>
    <mergeCell ref="Q121:T121"/>
    <mergeCell ref="U121:X121"/>
    <mergeCell ref="Y121:AD121"/>
    <mergeCell ref="AE121:AK121"/>
    <mergeCell ref="Y120:AD120"/>
    <mergeCell ref="AE120:AK120"/>
    <mergeCell ref="AS122:AY122"/>
    <mergeCell ref="AZ122:BE122"/>
    <mergeCell ref="AL120:AR120"/>
    <mergeCell ref="AS120:AY120"/>
    <mergeCell ref="AS114:AY114"/>
    <mergeCell ref="AZ114:BE114"/>
    <mergeCell ref="B116:L116"/>
    <mergeCell ref="M116:P116"/>
    <mergeCell ref="Q116:T116"/>
    <mergeCell ref="A120:A124"/>
    <mergeCell ref="B120:L120"/>
    <mergeCell ref="M120:P120"/>
    <mergeCell ref="Q120:T120"/>
    <mergeCell ref="U120:X120"/>
    <mergeCell ref="AL112:AN112"/>
    <mergeCell ref="AP112:AQ112"/>
    <mergeCell ref="AS112:AU112"/>
    <mergeCell ref="AW112:AX112"/>
    <mergeCell ref="AZ112:BB112"/>
    <mergeCell ref="B114:L114"/>
    <mergeCell ref="U114:X114"/>
    <mergeCell ref="Y114:AD114"/>
    <mergeCell ref="AE114:AK114"/>
    <mergeCell ref="AL114:AR114"/>
    <mergeCell ref="AZ111:BB111"/>
    <mergeCell ref="C112:I112"/>
    <mergeCell ref="K112:L112"/>
    <mergeCell ref="M112:N112"/>
    <mergeCell ref="Q112:R112"/>
    <mergeCell ref="U112:V112"/>
    <mergeCell ref="Y112:Z112"/>
    <mergeCell ref="AB112:AC112"/>
    <mergeCell ref="AE112:AG112"/>
    <mergeCell ref="AI112:AJ112"/>
    <mergeCell ref="AE111:AG111"/>
    <mergeCell ref="AI111:AJ111"/>
    <mergeCell ref="AL111:AN111"/>
    <mergeCell ref="AP111:AQ111"/>
    <mergeCell ref="AS111:AU111"/>
    <mergeCell ref="AW111:AX111"/>
    <mergeCell ref="AW110:AY110"/>
    <mergeCell ref="AZ110:BB110"/>
    <mergeCell ref="BD110:BE110"/>
    <mergeCell ref="C111:I111"/>
    <mergeCell ref="K111:L111"/>
    <mergeCell ref="M111:N111"/>
    <mergeCell ref="Q111:R111"/>
    <mergeCell ref="U111:V111"/>
    <mergeCell ref="Y111:Z111"/>
    <mergeCell ref="AB111:AC111"/>
    <mergeCell ref="AB110:AD110"/>
    <mergeCell ref="AE110:AG110"/>
    <mergeCell ref="AI110:AK110"/>
    <mergeCell ref="AL110:AN110"/>
    <mergeCell ref="AP110:AR110"/>
    <mergeCell ref="AS110:AU110"/>
    <mergeCell ref="AS108:AU108"/>
    <mergeCell ref="AW108:AY108"/>
    <mergeCell ref="AZ108:BB108"/>
    <mergeCell ref="BD108:BE108"/>
    <mergeCell ref="C110:I110"/>
    <mergeCell ref="K110:L110"/>
    <mergeCell ref="M110:N110"/>
    <mergeCell ref="Q110:R110"/>
    <mergeCell ref="U110:V110"/>
    <mergeCell ref="Y110:Z110"/>
    <mergeCell ref="Y108:Z108"/>
    <mergeCell ref="AB108:AD108"/>
    <mergeCell ref="AE108:AG108"/>
    <mergeCell ref="AI108:AK108"/>
    <mergeCell ref="AL108:AN108"/>
    <mergeCell ref="AP108:AR108"/>
    <mergeCell ref="AP106:AR106"/>
    <mergeCell ref="AS106:AT106"/>
    <mergeCell ref="AW106:AY106"/>
    <mergeCell ref="AZ106:BA106"/>
    <mergeCell ref="BD106:BE106"/>
    <mergeCell ref="C108:I108"/>
    <mergeCell ref="K108:L108"/>
    <mergeCell ref="M108:N108"/>
    <mergeCell ref="Q108:R108"/>
    <mergeCell ref="U108:V108"/>
    <mergeCell ref="C106:G106"/>
    <mergeCell ref="K106:L106"/>
    <mergeCell ref="AB106:AD106"/>
    <mergeCell ref="AE106:AF106"/>
    <mergeCell ref="AI106:AK106"/>
    <mergeCell ref="AL106:AM106"/>
    <mergeCell ref="AL105:AM105"/>
    <mergeCell ref="AP105:AR105"/>
    <mergeCell ref="AS105:AT105"/>
    <mergeCell ref="AW105:AY105"/>
    <mergeCell ref="AZ105:BA105"/>
    <mergeCell ref="BD105:BE105"/>
    <mergeCell ref="AP104:AR104"/>
    <mergeCell ref="AS104:AT104"/>
    <mergeCell ref="AW104:AY104"/>
    <mergeCell ref="AZ104:BA104"/>
    <mergeCell ref="BD104:BE104"/>
    <mergeCell ref="C105:G105"/>
    <mergeCell ref="K105:L105"/>
    <mergeCell ref="AB105:AD105"/>
    <mergeCell ref="AE105:AF105"/>
    <mergeCell ref="AI105:AK105"/>
    <mergeCell ref="C104:G104"/>
    <mergeCell ref="K104:L104"/>
    <mergeCell ref="AB104:AD104"/>
    <mergeCell ref="AE104:AF104"/>
    <mergeCell ref="AI104:AK104"/>
    <mergeCell ref="AL104:AM104"/>
    <mergeCell ref="AL102:AM102"/>
    <mergeCell ref="AP102:AR102"/>
    <mergeCell ref="AS102:AT102"/>
    <mergeCell ref="AW102:AY102"/>
    <mergeCell ref="AZ102:BA102"/>
    <mergeCell ref="BD102:BE102"/>
    <mergeCell ref="AP101:AR101"/>
    <mergeCell ref="AS101:AT101"/>
    <mergeCell ref="AW101:AY101"/>
    <mergeCell ref="AZ101:BA101"/>
    <mergeCell ref="BD101:BE101"/>
    <mergeCell ref="C102:G102"/>
    <mergeCell ref="K102:L102"/>
    <mergeCell ref="AB102:AD102"/>
    <mergeCell ref="AE102:AF102"/>
    <mergeCell ref="AI102:AK102"/>
    <mergeCell ref="C101:G101"/>
    <mergeCell ref="K101:L101"/>
    <mergeCell ref="AB101:AD101"/>
    <mergeCell ref="AE101:AF101"/>
    <mergeCell ref="AI101:AK101"/>
    <mergeCell ref="AL101:AM101"/>
    <mergeCell ref="AL100:AM100"/>
    <mergeCell ref="AP100:AR100"/>
    <mergeCell ref="AS100:AT100"/>
    <mergeCell ref="AW100:AY100"/>
    <mergeCell ref="AZ100:BA100"/>
    <mergeCell ref="BD100:BE100"/>
    <mergeCell ref="AP98:AR98"/>
    <mergeCell ref="AS98:AT98"/>
    <mergeCell ref="AW98:AY98"/>
    <mergeCell ref="AZ98:BA98"/>
    <mergeCell ref="BD98:BE98"/>
    <mergeCell ref="C100:G100"/>
    <mergeCell ref="K100:L100"/>
    <mergeCell ref="AB100:AD100"/>
    <mergeCell ref="AE100:AF100"/>
    <mergeCell ref="AI100:AK100"/>
    <mergeCell ref="C98:G98"/>
    <mergeCell ref="K98:L98"/>
    <mergeCell ref="AB98:AD98"/>
    <mergeCell ref="AE98:AF98"/>
    <mergeCell ref="AI98:AK98"/>
    <mergeCell ref="AL98:AM98"/>
    <mergeCell ref="AW89:AX89"/>
    <mergeCell ref="AZ89:BA89"/>
    <mergeCell ref="AB94:AC94"/>
    <mergeCell ref="AE94:AF94"/>
    <mergeCell ref="AI94:AJ94"/>
    <mergeCell ref="AL94:AM94"/>
    <mergeCell ref="AP94:AQ94"/>
    <mergeCell ref="AS94:AT94"/>
    <mergeCell ref="AW94:AX94"/>
    <mergeCell ref="AZ94:BA94"/>
    <mergeCell ref="AB89:AC89"/>
    <mergeCell ref="AE89:AF89"/>
    <mergeCell ref="AI89:AJ89"/>
    <mergeCell ref="AL89:AM89"/>
    <mergeCell ref="AP89:AQ89"/>
    <mergeCell ref="AS89:AT89"/>
    <mergeCell ref="AW76:AX76"/>
    <mergeCell ref="AZ76:BA76"/>
    <mergeCell ref="AB82:AC82"/>
    <mergeCell ref="AE82:AF82"/>
    <mergeCell ref="AI82:AJ82"/>
    <mergeCell ref="AL82:AM82"/>
    <mergeCell ref="AP82:AQ82"/>
    <mergeCell ref="AS82:AT82"/>
    <mergeCell ref="AW82:AX82"/>
    <mergeCell ref="AZ82:BA82"/>
    <mergeCell ref="AP69:AQ69"/>
    <mergeCell ref="AS69:AT69"/>
    <mergeCell ref="AW69:AX69"/>
    <mergeCell ref="AZ69:BA69"/>
    <mergeCell ref="AB76:AC76"/>
    <mergeCell ref="AE76:AF76"/>
    <mergeCell ref="AI76:AJ76"/>
    <mergeCell ref="AL76:AM76"/>
    <mergeCell ref="AP76:AQ76"/>
    <mergeCell ref="AS76:AT76"/>
    <mergeCell ref="AW67:AX67"/>
    <mergeCell ref="AZ67:BA67"/>
    <mergeCell ref="AB68:AC68"/>
    <mergeCell ref="AE68:AF68"/>
    <mergeCell ref="AI68:AJ68"/>
    <mergeCell ref="AL68:AM68"/>
    <mergeCell ref="AP68:AQ68"/>
    <mergeCell ref="AS68:AT68"/>
    <mergeCell ref="AW68:AX68"/>
    <mergeCell ref="AZ68:BA68"/>
    <mergeCell ref="BA6:BA7"/>
    <mergeCell ref="BB6:BB7"/>
    <mergeCell ref="BC6:BE6"/>
    <mergeCell ref="BF6:BF7"/>
    <mergeCell ref="AB67:AC67"/>
    <mergeCell ref="AE67:AF67"/>
    <mergeCell ref="AI67:AJ67"/>
    <mergeCell ref="AL67:AM67"/>
    <mergeCell ref="AP67:AQ67"/>
    <mergeCell ref="AS67:AT67"/>
    <mergeCell ref="AO6:AR6"/>
    <mergeCell ref="AS6:AS7"/>
    <mergeCell ref="AT6:AT7"/>
    <mergeCell ref="AU6:AU7"/>
    <mergeCell ref="AV6:AY6"/>
    <mergeCell ref="AZ6:AZ7"/>
    <mergeCell ref="AF6:AF7"/>
    <mergeCell ref="AG6:AG7"/>
    <mergeCell ref="AH6:AK6"/>
    <mergeCell ref="AL6:AL7"/>
    <mergeCell ref="AM6:AM7"/>
    <mergeCell ref="AN6:AN7"/>
    <mergeCell ref="AE4:AK4"/>
    <mergeCell ref="AL4:AR4"/>
    <mergeCell ref="AS4:AY4"/>
    <mergeCell ref="AZ4:BE4"/>
    <mergeCell ref="M6:M7"/>
    <mergeCell ref="N6:N7"/>
    <mergeCell ref="O6:P6"/>
    <mergeCell ref="Q6:Q7"/>
    <mergeCell ref="R6:R7"/>
    <mergeCell ref="W6:X6"/>
    <mergeCell ref="AE3:AK3"/>
    <mergeCell ref="AL3:AR3"/>
    <mergeCell ref="AS3:AY3"/>
    <mergeCell ref="AZ3:BE3"/>
    <mergeCell ref="I4:I7"/>
    <mergeCell ref="J4:L4"/>
    <mergeCell ref="M4:P4"/>
    <mergeCell ref="Q4:T4"/>
    <mergeCell ref="U4:X4"/>
    <mergeCell ref="Y4:AD4"/>
    <mergeCell ref="Q3:T3"/>
    <mergeCell ref="U3:X3"/>
    <mergeCell ref="Y3:AD3"/>
    <mergeCell ref="S6:T6"/>
    <mergeCell ref="U6:U7"/>
    <mergeCell ref="V6:V7"/>
    <mergeCell ref="Y6:Y7"/>
    <mergeCell ref="Z6:Z7"/>
    <mergeCell ref="AA6:AD6"/>
    <mergeCell ref="U2:AD2"/>
    <mergeCell ref="AE2:AR2"/>
    <mergeCell ref="AS2:BE2"/>
    <mergeCell ref="G3:G7"/>
    <mergeCell ref="H3:H7"/>
    <mergeCell ref="I3:L3"/>
    <mergeCell ref="J6:J7"/>
    <mergeCell ref="K6:K7"/>
    <mergeCell ref="L6:L7"/>
    <mergeCell ref="M3:P3"/>
    <mergeCell ref="F3:F7"/>
    <mergeCell ref="A1:A7"/>
    <mergeCell ref="B1:B7"/>
    <mergeCell ref="C1:F2"/>
    <mergeCell ref="G1:L2"/>
    <mergeCell ref="M1:BF1"/>
    <mergeCell ref="C3:C7"/>
    <mergeCell ref="D3:D7"/>
    <mergeCell ref="E3:E7"/>
    <mergeCell ref="M2:T2"/>
    <mergeCell ref="AT116:BE116"/>
    <mergeCell ref="M5:P5"/>
    <mergeCell ref="Q5:T5"/>
    <mergeCell ref="U5:X5"/>
    <mergeCell ref="Y5:AB5"/>
    <mergeCell ref="AF5:AI5"/>
    <mergeCell ref="AM5:AR5"/>
    <mergeCell ref="AT5:AY5"/>
    <mergeCell ref="BA5:BE5"/>
    <mergeCell ref="AE6:AE7"/>
    <mergeCell ref="A13:A14"/>
    <mergeCell ref="A18:A19"/>
    <mergeCell ref="A21:A22"/>
    <mergeCell ref="M114:T114"/>
    <mergeCell ref="U116:AD116"/>
    <mergeCell ref="AE116:AR116"/>
    <mergeCell ref="AB69:AC69"/>
    <mergeCell ref="AE69:AF69"/>
    <mergeCell ref="AI69:AJ69"/>
    <mergeCell ref="AL69:AM6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K43" sqref="K4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Rybina</dc:creator>
  <cp:keywords/>
  <dc:description/>
  <cp:lastModifiedBy>user</cp:lastModifiedBy>
  <cp:lastPrinted>2021-04-06T14:16:29Z</cp:lastPrinted>
  <dcterms:created xsi:type="dcterms:W3CDTF">2011-05-05T04:03:53Z</dcterms:created>
  <dcterms:modified xsi:type="dcterms:W3CDTF">2023-06-07T20:15:07Z</dcterms:modified>
  <cp:category/>
  <cp:version/>
  <cp:contentType/>
  <cp:contentStatus/>
</cp:coreProperties>
</file>