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750" activeTab="2"/>
  </bookViews>
  <sheets>
    <sheet name="Титул" sheetId="1" r:id="rId1"/>
    <sheet name="График" sheetId="2" r:id="rId2"/>
    <sheet name="План" sheetId="3" r:id="rId3"/>
    <sheet name="Лист1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<sst xmlns="http://schemas.openxmlformats.org/spreadsheetml/2006/main" count="1221" uniqueCount="484">
  <si>
    <t>ЕН</t>
  </si>
  <si>
    <t>Математический и общий естественнонаучный цикл</t>
  </si>
  <si>
    <t>0</t>
  </si>
  <si>
    <t>ЕН.01</t>
  </si>
  <si>
    <t>7</t>
  </si>
  <si>
    <t>1</t>
  </si>
  <si>
    <t>ЕН.02</t>
  </si>
  <si>
    <t>Экологические основы природопользования</t>
  </si>
  <si>
    <t>2</t>
  </si>
  <si>
    <t>ЕН.03</t>
  </si>
  <si>
    <t>ОГСЭ</t>
  </si>
  <si>
    <t>Общий гуманитарный и социально-экономический цикл</t>
  </si>
  <si>
    <t>3</t>
  </si>
  <si>
    <t>ОГСЭ.06</t>
  </si>
  <si>
    <t>6</t>
  </si>
  <si>
    <t>Физическая культура</t>
  </si>
  <si>
    <t>4</t>
  </si>
  <si>
    <t>ОГСЭ.01</t>
  </si>
  <si>
    <t>5</t>
  </si>
  <si>
    <t>ОГСЭ.02</t>
  </si>
  <si>
    <t>ОГСЭ.03</t>
  </si>
  <si>
    <t>ОГСЭ.04</t>
  </si>
  <si>
    <t>8</t>
  </si>
  <si>
    <t>ОГСЭ.05</t>
  </si>
  <si>
    <t>Социальная психология</t>
  </si>
  <si>
    <t>ОП</t>
  </si>
  <si>
    <t>Общепрофессиональные дисциплины</t>
  </si>
  <si>
    <t>9</t>
  </si>
  <si>
    <t>ОП.15</t>
  </si>
  <si>
    <t>Безопасность жизнедеятельности</t>
  </si>
  <si>
    <t>10</t>
  </si>
  <si>
    <t>ОП.01</t>
  </si>
  <si>
    <t>Инженерная графика</t>
  </si>
  <si>
    <t>11</t>
  </si>
  <si>
    <t>ОП.02</t>
  </si>
  <si>
    <t>Техническая механика</t>
  </si>
  <si>
    <t>12</t>
  </si>
  <si>
    <t>ОП.03</t>
  </si>
  <si>
    <t>Материаловедение</t>
  </si>
  <si>
    <t>13</t>
  </si>
  <si>
    <t>ОП.04</t>
  </si>
  <si>
    <t>14</t>
  </si>
  <si>
    <t>ОП.05</t>
  </si>
  <si>
    <t>Основы механизации сельскохозяйственного производства</t>
  </si>
  <si>
    <t>15</t>
  </si>
  <si>
    <t>ОП.06</t>
  </si>
  <si>
    <t>Информационные технологии в профессиональной деятельности</t>
  </si>
  <si>
    <t>16</t>
  </si>
  <si>
    <t>ОП.07</t>
  </si>
  <si>
    <t>Метрология, стандартизация и подтверждение качества</t>
  </si>
  <si>
    <t>17</t>
  </si>
  <si>
    <t>ОП.08</t>
  </si>
  <si>
    <t>Основы экономики, менеджмента и маркетинга</t>
  </si>
  <si>
    <t>18</t>
  </si>
  <si>
    <t>ОП.09</t>
  </si>
  <si>
    <t>Правовые основы профессиональной деятельности</t>
  </si>
  <si>
    <t>19</t>
  </si>
  <si>
    <t>ОП.10</t>
  </si>
  <si>
    <t>Охрана труда</t>
  </si>
  <si>
    <t>20</t>
  </si>
  <si>
    <t>ОП.11</t>
  </si>
  <si>
    <t>Электронная техника</t>
  </si>
  <si>
    <t>21</t>
  </si>
  <si>
    <t>ОП.12</t>
  </si>
  <si>
    <t>Эффективное поведение на рынке труда</t>
  </si>
  <si>
    <t>22</t>
  </si>
  <si>
    <t>ОП.13</t>
  </si>
  <si>
    <t>Управление трудовым коллективом</t>
  </si>
  <si>
    <t>23</t>
  </si>
  <si>
    <t>ОП.14</t>
  </si>
  <si>
    <t>Основы агрономии и зоотехнии</t>
  </si>
  <si>
    <t>ПМ</t>
  </si>
  <si>
    <t>Профессиональные модули</t>
  </si>
  <si>
    <t>ПМ.01</t>
  </si>
  <si>
    <t>24</t>
  </si>
  <si>
    <t>МДК.01.01</t>
  </si>
  <si>
    <t>25</t>
  </si>
  <si>
    <t>МДК.01.02</t>
  </si>
  <si>
    <t>26</t>
  </si>
  <si>
    <t>УП.01.01</t>
  </si>
  <si>
    <t>27</t>
  </si>
  <si>
    <t>УП.01.02</t>
  </si>
  <si>
    <t>28</t>
  </si>
  <si>
    <t>ПП.01.01</t>
  </si>
  <si>
    <t>Производственная практика ( технологическая)</t>
  </si>
  <si>
    <t>ПМ.02</t>
  </si>
  <si>
    <t>29</t>
  </si>
  <si>
    <t>МДК.02.01</t>
  </si>
  <si>
    <t>Монтаж воздушных линий электропередач и трансформаторных подстанций</t>
  </si>
  <si>
    <t>30</t>
  </si>
  <si>
    <t>МДК.02.02</t>
  </si>
  <si>
    <t>31</t>
  </si>
  <si>
    <t>УП.02.01</t>
  </si>
  <si>
    <t>по монтажу воздушных линий электропередач и трансформаторных  подстанций</t>
  </si>
  <si>
    <t>32</t>
  </si>
  <si>
    <t>УП.02.02</t>
  </si>
  <si>
    <t>33</t>
  </si>
  <si>
    <t>ПП.02.01</t>
  </si>
  <si>
    <t>Производственная практика (технологическая)</t>
  </si>
  <si>
    <t>ПМ.03</t>
  </si>
  <si>
    <t>Техническое обслуживание, диагностирование неисправностей и ремонт электрооборудования и автоматизированных систем сельскохозяйственной техники</t>
  </si>
  <si>
    <t>34</t>
  </si>
  <si>
    <t>МДК.03.01</t>
  </si>
  <si>
    <t>Эксплуатация  и ремонт электротехнических изделий</t>
  </si>
  <si>
    <t>35</t>
  </si>
  <si>
    <t>МДК.03.02</t>
  </si>
  <si>
    <t>Техническое обслуживание и ремонт автоматизированных систем сельскохозяйственной техники</t>
  </si>
  <si>
    <t>36</t>
  </si>
  <si>
    <t>УП.03.01</t>
  </si>
  <si>
    <t>по эксплуатации и ремонту электротехнических изделий</t>
  </si>
  <si>
    <t>37</t>
  </si>
  <si>
    <t>УП.03.02</t>
  </si>
  <si>
    <t>по техническому обслуживанию и ремонту автоматизированных систем сельскохозяйственной техники</t>
  </si>
  <si>
    <t>38</t>
  </si>
  <si>
    <t>ПП.03.01</t>
  </si>
  <si>
    <t>ПМ.04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</si>
  <si>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</si>
  <si>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39</t>
  </si>
  <si>
    <t>МДК.04.01</t>
  </si>
  <si>
    <t>40</t>
  </si>
  <si>
    <t>УП.04.01</t>
  </si>
  <si>
    <t>по управлению структурным подразделением организации</t>
  </si>
  <si>
    <t>41</t>
  </si>
  <si>
    <t>ПП.04.01</t>
  </si>
  <si>
    <t>ПМ.05</t>
  </si>
  <si>
    <t>Выполнение работ по одной или нескольким професиям рабочих, должностям служащих</t>
  </si>
  <si>
    <t>42</t>
  </si>
  <si>
    <t>УП.05.01</t>
  </si>
  <si>
    <t>Выполнение работ по рабочей профессии "электромонтер по обслуживанию электроустановок"</t>
  </si>
  <si>
    <t>Индекс</t>
  </si>
  <si>
    <t>*</t>
  </si>
  <si>
    <t>Формы промежуточной аттестации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</si>
  <si>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</si>
  <si>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</si>
  <si>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</si>
  <si>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</si>
  <si>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</si>
  <si>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</si>
  <si>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</si>
  <si>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Максимальная</t>
  </si>
  <si>
    <t>Самостоятельная</t>
  </si>
  <si>
    <t>Обязательная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</si>
  <si>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</si>
  <si>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</si>
  <si>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</si>
  <si>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</si>
  <si>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</si>
  <si>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</si>
  <si>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</si>
  <si>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</si>
  <si>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18  нед</t>
  </si>
  <si>
    <t>14  нед</t>
  </si>
  <si>
    <t>11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</si>
  <si>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</si>
  <si>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</si>
  <si>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</si>
  <si>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</si>
  <si>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</si>
  <si>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</si>
  <si>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</si>
  <si>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</si>
  <si>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</si>
  <si>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</si>
  <si>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</si>
  <si>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</si>
  <si>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</si>
  <si>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</si>
  <si>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</si>
  <si>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</si>
  <si>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</si>
  <si>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</si>
  <si>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</si>
  <si>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</si>
  <si>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</si>
  <si>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</si>
  <si>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</si>
  <si>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</si>
  <si>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</si>
  <si>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</si>
  <si>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</si>
  <si>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</si>
  <si>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</si>
  <si>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</si>
  <si>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</si>
  <si>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</si>
  <si>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</si>
  <si>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</si>
  <si>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</si>
  <si>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</si>
  <si>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</si>
  <si>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</si>
  <si>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</si>
  <si>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</si>
  <si>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</si>
  <si>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80</t>
  </si>
  <si>
    <t>88</t>
  </si>
  <si>
    <t>108</t>
  </si>
  <si>
    <t>120</t>
  </si>
  <si>
    <t>час/нед</t>
  </si>
  <si>
    <t>NaN</t>
  </si>
  <si>
    <t>False</t>
  </si>
  <si>
    <t>О</t>
  </si>
  <si>
    <t>ОБЩЕОБРАЗОВАТЕЛЬНЫЙ ЦИКЛ</t>
  </si>
  <si>
    <t>288</t>
  </si>
  <si>
    <t>144</t>
  </si>
  <si>
    <t>ПП</t>
  </si>
  <si>
    <t>ПРОФЕССИОНАЛЬНАЯ ПОДГОТОВКА</t>
  </si>
  <si>
    <t>972</t>
  </si>
  <si>
    <t>252</t>
  </si>
  <si>
    <t>240</t>
  </si>
  <si>
    <t>180</t>
  </si>
  <si>
    <t>П</t>
  </si>
  <si>
    <t>432</t>
  </si>
  <si>
    <t>час</t>
  </si>
  <si>
    <t>нед</t>
  </si>
  <si>
    <t>ПМ.1.ЭК</t>
  </si>
  <si>
    <t>Экзамен квалификационный</t>
  </si>
  <si>
    <t>132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</si>
  <si>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</si>
  <si>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</si>
  <si>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</si>
  <si>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</si>
  <si>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</si>
  <si>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27 </t>
  </si>
  <si>
    <t xml:space="preserve">5 </t>
  </si>
  <si>
    <t xml:space="preserve">2 </t>
  </si>
  <si>
    <t xml:space="preserve">12 </t>
  </si>
  <si>
    <t xml:space="preserve">3 </t>
  </si>
  <si>
    <t>Учебная практика</t>
  </si>
  <si>
    <t>720</t>
  </si>
  <si>
    <t xml:space="preserve">20 </t>
  </si>
  <si>
    <t xml:space="preserve">8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</si>
  <si>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</si>
  <si>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</si>
  <si>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</si>
  <si>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7 </t>
  </si>
  <si>
    <t xml:space="preserve">4 </t>
  </si>
  <si>
    <t xml:space="preserve">1 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</si>
  <si>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</si>
  <si>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</si>
  <si>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</si>
  <si>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</si>
  <si>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</si>
  <si>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</si>
  <si>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</si>
  <si>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</si>
  <si>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</si>
  <si>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</si>
  <si>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</si>
  <si>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</si>
  <si>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</si>
  <si>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</si>
  <si>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</si>
  <si>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</si>
  <si>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</si>
  <si>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</si>
  <si>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</si>
  <si>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</si>
  <si>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</si>
  <si>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</si>
  <si>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</si>
  <si>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</si>
  <si>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</si>
  <si>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</si>
  <si>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</si>
  <si>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</si>
  <si>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</si>
  <si>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</si>
  <si>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</si>
  <si>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</si>
  <si>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</si>
  <si>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</si>
  <si>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</si>
  <si>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</si>
  <si>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</si>
  <si>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</si>
  <si>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</si>
  <si>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</si>
  <si>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</si>
  <si>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</si>
  <si>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</si>
  <si>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</si>
  <si>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</si>
  <si>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</si>
  <si>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</si>
  <si>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</si>
  <si>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</si>
  <si>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</si>
  <si>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</si>
  <si>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</si>
  <si>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</si>
  <si>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</si>
  <si>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</si>
  <si>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</si>
  <si>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</si>
  <si>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</si>
  <si>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</si>
  <si>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</si>
  <si>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</si>
  <si>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</si>
  <si>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</si>
  <si>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</si>
  <si>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</si>
  <si>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</si>
  <si>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</si>
  <si>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</si>
  <si>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</si>
  <si>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</si>
  <si>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</si>
  <si>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</si>
  <si>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</si>
  <si>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</si>
  <si>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</si>
  <si>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</si>
  <si>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</si>
  <si>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</si>
  <si>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</si>
  <si>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</si>
  <si>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</si>
  <si>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</si>
  <si>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</si>
  <si>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</si>
  <si>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</si>
  <si>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</si>
  <si>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</si>
  <si>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 xml:space="preserve">39 </t>
  </si>
  <si>
    <t>2109/1404</t>
  </si>
  <si>
    <t xml:space="preserve">16 </t>
  </si>
  <si>
    <t>864/576</t>
  </si>
  <si>
    <t xml:space="preserve">23 </t>
  </si>
  <si>
    <t>1245/828</t>
  </si>
  <si>
    <t xml:space="preserve">11 </t>
  </si>
  <si>
    <t xml:space="preserve">52 </t>
  </si>
  <si>
    <t xml:space="preserve">34 </t>
  </si>
  <si>
    <t>1836/1224</t>
  </si>
  <si>
    <t xml:space="preserve">18 </t>
  </si>
  <si>
    <t>972/648</t>
  </si>
  <si>
    <t xml:space="preserve">14 </t>
  </si>
  <si>
    <t>756/504</t>
  </si>
  <si>
    <t>594/396</t>
  </si>
  <si>
    <t xml:space="preserve">10 </t>
  </si>
  <si>
    <t xml:space="preserve">22 </t>
  </si>
  <si>
    <t>1188/792</t>
  </si>
  <si>
    <t xml:space="preserve">43 </t>
  </si>
  <si>
    <t>3078/2052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</si>
  <si>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</si>
  <si>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</si>
  <si>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</si>
  <si>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</si>
  <si>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</si>
  <si>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</si>
  <si>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35.02.08</t>
  </si>
  <si>
    <t>Электрификация и автоматизация сельского хозяйства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</si>
  <si>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</si>
  <si>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</si>
  <si>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</si>
  <si>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</si>
  <si>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</si>
  <si>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</si>
  <si>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</si>
  <si>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</si>
  <si>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</si>
  <si>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</si>
  <si>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</si>
  <si>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</si>
  <si>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</si>
  <si>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</si>
  <si>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</si>
  <si>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Подго-
товка</t>
  </si>
  <si>
    <t>Прове-
дение</t>
  </si>
  <si>
    <t>Наименование циклов, разделов,
дисциплин, профессиональных модулей, МДК, практик</t>
  </si>
  <si>
    <t>ПРОФЕССИОНАЛЬНЫЙ ЦИКЛ</t>
  </si>
  <si>
    <t>техник - электрик</t>
  </si>
  <si>
    <t>Государственное профессиональное образовательное автономное учреждение  Ярославской области                                             Ростовский колледж отраслевых технологий</t>
  </si>
  <si>
    <t>648/432</t>
  </si>
  <si>
    <t>3456/2304</t>
  </si>
  <si>
    <t>1404/936</t>
  </si>
  <si>
    <t>6534/4356</t>
  </si>
  <si>
    <t>КОНСУЛЬТАЦИИ по 4 часа на одного обучающегося</t>
  </si>
  <si>
    <t>12  нед</t>
  </si>
  <si>
    <t>ОГСЭ.07</t>
  </si>
  <si>
    <t>Русский язык</t>
  </si>
  <si>
    <t>Литература</t>
  </si>
  <si>
    <t>Иностранный язык</t>
  </si>
  <si>
    <t>История</t>
  </si>
  <si>
    <t>Основы безопасности жизнедеятельности</t>
  </si>
  <si>
    <t>Математика</t>
  </si>
  <si>
    <t>Физика</t>
  </si>
  <si>
    <t>Основы философии</t>
  </si>
  <si>
    <t>Основы электротехники</t>
  </si>
  <si>
    <t>очная</t>
  </si>
  <si>
    <t>Астрономия</t>
  </si>
  <si>
    <t>Деловое общение</t>
  </si>
  <si>
    <t>Индивидуальный проект</t>
  </si>
  <si>
    <t>ОП.16</t>
  </si>
  <si>
    <t>Компьютерная графика</t>
  </si>
  <si>
    <t>Директор ГПОАУ ЯО РКОТ</t>
  </si>
  <si>
    <t>Кудрявцева Т.Н.</t>
  </si>
  <si>
    <t>Монтаж, наладка и эксплуатация электрооборудования сельскохозяйственных предприятий</t>
  </si>
  <si>
    <t>Система автоматизации сельскохозяйственных предприятий</t>
  </si>
  <si>
    <t>по монтажу, наладке и эксплуатациим электрооборудования сельскохозяйственных предприятий</t>
  </si>
  <si>
    <t>по системам автоматизации сельскохозяйственных предприятий</t>
  </si>
  <si>
    <t>Обеспечение электроснабжения сельскохозяйственных предприятий</t>
  </si>
  <si>
    <t>Эксплуатация систем электроснабжения сельскохозяйственных предприятий</t>
  </si>
  <si>
    <t>по эксплуатации систем электроснабжения сельскохозяйственных предприятий</t>
  </si>
  <si>
    <t>Управление структурным подразделением организации (предприятия)</t>
  </si>
  <si>
    <t>Монтаж, наладка и эксаплуатация электрооборудования, автоматизация сельскохозяйственных предприятий</t>
  </si>
  <si>
    <t>Нормативная база реализации программы подготовки специалистов среднего звена</t>
  </si>
  <si>
    <t>Настоящий учебный план основной образовательной программы среднего профессионального образования ГПОАУ ЯО Ростовского колледжа отраслевых технологий разработан на основе следующих документов:</t>
  </si>
  <si>
    <t>- федеральный государственный образовательный стандарт специальности среднего профессионального образования (далее - СПО) 35.02.08 Электрификация и автоматизация ссельского хозяйства, утвержденный приказом Министерства образования и науки Российской Федерации № 457 от 07.05.2014, зарегистрированный в Минюсте РФ 17.06. 2014 г. № 33141,</t>
  </si>
  <si>
    <t>- Федеральный закон Российской Федерации от 29 декабря 2012 г. № 273-ФЗ «Об образовании в Российской Федерации»;</t>
  </si>
  <si>
    <t>- приказ Минобрнауки России от 14 июня 2013 г. N 464 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образования», с изменениями и дополнениями от 22.01.2014 г. (в ред. Приказов Минобрнауки России от 22.01.2014 года N 31, от 15.12.2014 года N 1580);</t>
  </si>
  <si>
    <t>- приказ Минобрнауки России от 16 августа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образования, федеральным государственным образовательным стандартом среднего профессионального образования;</t>
  </si>
  <si>
    <t>- приказ Министерства науки и высшего образования Российской Федерации и Министерства просвещения Российской Федерации от 5 августа 2020 г. N 885/390 «Об утверждении «Положения о практической подготовке обучающихся»;</t>
  </si>
  <si>
    <r>
      <t xml:space="preserve"> -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«17» мая 2012г. № 413 (зарегистрирован Министерством юстиции Российской Федерации от «7» июня 2012г. № 24480) с изменениями и дополнениями от 29.12.2014г. №1645</t>
    </r>
    <r>
      <rPr>
        <sz val="12"/>
        <color indexed="63"/>
        <rFont val="Times New Roman"/>
        <family val="1"/>
      </rPr>
      <t xml:space="preserve">., </t>
    </r>
    <r>
      <rPr>
        <sz val="12"/>
        <color indexed="8"/>
        <rFont val="Times New Roman"/>
        <family val="1"/>
      </rPr>
      <t>31.12.2015г. №1578</t>
    </r>
    <r>
      <rPr>
        <sz val="12"/>
        <rFont val="Times New Roman"/>
        <family val="1"/>
      </rPr>
      <t xml:space="preserve">., 29 июня 2017 г. №613.  </t>
    </r>
  </si>
  <si>
    <t>- письмо МОиН РФ от 20.06.2017 №ТС-194/08 Об организации изучения учебного предмета «Астрономия»;</t>
  </si>
  <si>
    <t>Организация учебного процесса и режим занятий</t>
  </si>
  <si>
    <t xml:space="preserve">Образовательный процесс в колледже ведется на государственном языке Российской Федерации – русском. </t>
  </si>
  <si>
    <t>Начало учебных занятий по специальности 35.02.08 Электрификация и автоматизация сельского хозяйства и сооружений – 1 сентября.</t>
  </si>
  <si>
    <t>Для всех видов аудиторных занятий продолжительность академического часа составляет 45 минут.</t>
  </si>
  <si>
    <t>Продолжительность занятий – группировка парами.</t>
  </si>
  <si>
    <t>Продолжительность учебной недели - пятидневная.</t>
  </si>
  <si>
    <t>Объем учебной нагрузки обучающегося составляет 36 академических часов в неделю, включая все виды аудиторной и внеаудиторной (самостоятельной) учебной работы по освоению программы подготовки специалистов среднего звена, служащих (далее - ППССЗ).</t>
  </si>
  <si>
    <t>В период обучения с юношами проводятся учебные сборы.</t>
  </si>
  <si>
    <t>Система оценки качества освоения ППССЗ включает текущий, рубежный контроль, промежуточную и государственную итоговую аттестацию. Текущий контроль результатов подготовки осуществляется преподавателем в процессе проведения практических занятий и лабораторных работ, а также выполнения индивидуальных домашних заданий или в режиме тренировочного тестирования в целях получения информации о выполнении обучающимся требуемых действий в процессе учебной деятельности; правильности выполнения требуемых действий; соответствии формы действия данному этапу усвоения учебного материала; готовности обучающегося выполнить действия с должной мерой осознанности, обобщения, быстроты и т.д.</t>
  </si>
  <si>
    <t xml:space="preserve"> Промежуточная аттестация обучающихся осуществляется в форме дифференцированных зачетов и экзаменов. Она нацелена на оценку соответствия персональных достижений обучающихся поэтапным требованиям ППССЗ и осуществляется на основе специально созданных фондов оценочных средств, позволяющих оценить знания, умения и освоенные компетенции. В целом оценка качества подготовки обучающихся осуществляется в двух основных направлениях: оценка уровня освоения дисциплин и оценка уровня форсированности компетенций обучающихся. Дифференцированные зачеты проводятся за счет времени, отведенного на дисциплину.</t>
  </si>
  <si>
    <t>В период обучения предусматривается выполнение курсовых работ в рамках</t>
  </si>
  <si>
    <t>- МДК 01.02 Система автоматизации сельскохозяйственных предприятий</t>
  </si>
  <si>
    <t>- МДК 02.01 Монтаж воздушных линий электропередач и трансформаторных подстанций</t>
  </si>
  <si>
    <t>- МДК 04.01 Управление структурным подразделением организации (предприятия). Курсовые работы выполняются за счет времени отведенного на профессиональный модуль.</t>
  </si>
  <si>
    <t>Программа профессиональных модулей предполагает учебную и производственную практику обучающихся. Учебная практика организуется на базе учебных лабораторий и мастерских ГПОАУ ЯО РКОТ, производственная практика – на базе производственных предприятий, на основании заключенных двухсторонних договоров. Аттестация по итогам производственной практики проводится с учетом результатов, подтвержденных документами соответствующих организаций. Учебная практика является неотъемлемой частью профессионального модуля (далее – ПМ).</t>
  </si>
  <si>
    <t>Учебная практика (20 неделя) реализуется в рамках профессиональных модулей:</t>
  </si>
  <si>
    <t xml:space="preserve"> УП 01 – 6 недель, УП.02 – 3 нед., УП.03 – 5 нед., УП 04 -2 нед., УП.05 – 4 нед. </t>
  </si>
  <si>
    <t>Виды работ, выполняемые обучающимися в период учебной практики, тесно связаны с содержанием конкретных разделов ПМ и междисциплинарных курсов (далее – МДК). Учебная практика проводится как концентрированно, так и рассредоточено.</t>
  </si>
  <si>
    <t>Производственная практика (7 нед.) проводится концентрированно в несколько периодов.</t>
  </si>
  <si>
    <t xml:space="preserve">ПМ.01 - 2 недели; ПМ.02 - 2 нед.; ПМ.03 - 2 недели; ПМ.04 - 1 нед. </t>
  </si>
  <si>
    <t>По результатам освоения профессионального модуля ПМ.05 Выполнение работ по одной или нескольким профессиям рабочих, должностям служащих, после успешной сдачи квалификационного экзамена, студент получает документ (свидетельство) об уровне квалификации.</t>
  </si>
  <si>
    <t xml:space="preserve">Преддипломная практика в объеме 4 недели проводится непрерывно после освоения учебной практики и практики по профилю специальности. Производственная практика (по профилю специальности) и (преддипломная) проводятся на основе договоров между колледжем и предприятиями города и района. Во время преддипломной практики студенты зачисляются на вакантные должности, если работа соответствует требованиям программы преддипломной практики. </t>
  </si>
  <si>
    <t xml:space="preserve">Аттестация по итогам производственной практики проводится на основании результатов, подтвержденных документами соответствующих организаций. </t>
  </si>
  <si>
    <t>Общий объем каникулярного времени составляет 34 недели:</t>
  </si>
  <si>
    <t>- на первом курсе 11 недель, в том числе 2 недели в зимний период;</t>
  </si>
  <si>
    <t>- на втором курсе 11 недель, в том числе 2 недели в зимний период;</t>
  </si>
  <si>
    <t>- на третьем курсе 10 недель, в том числе 2 недели в зимний период;</t>
  </si>
  <si>
    <t>- на четвертом курсе 2 недели в зимний период</t>
  </si>
  <si>
    <r>
      <t xml:space="preserve"> </t>
    </r>
    <r>
      <rPr>
        <b/>
        <sz val="14"/>
        <color indexed="8"/>
        <rFont val="Times New Roman"/>
        <family val="1"/>
      </rPr>
      <t xml:space="preserve">Общеобразовательный цикл </t>
    </r>
  </si>
  <si>
    <t xml:space="preserve">Общеобразовательный учебный цикл программы подготовки специалистов среднего звена по специальности СПО 35.02.08 Электрификация и автоматизация сельского хозяйства базовой подготовки сформирован с учетом технического профиля получаемого профессионального образования в соответствии с перечнем профессий и специальностей СПО, утвержденного приказом Минобрнауки России от 29.10.2013г. № 1199 и письмом Минобрнауки России 06-259 от 17.03.2015г. </t>
  </si>
  <si>
    <t xml:space="preserve"> В соответствии с требованиями федерального государственного образовательного стандарта (далее – ФГОС) среднего общего образования общеобразовательный учебный цикл учебного плана включает общеобразовательные учебные дисциплины из обязательных предметных областей: филология, иностранный язык, общественные науки, математика и информатика, естественные науки; физическая культура, экология и основы безопасности жизнедеятельности. Общеобразовательный учебный цикл ООП СПО 35.02.08 Электрификация и автоматизация ссельского хозяйства предусматривает изучение общеобразовательных учебных дисциплин из каждой предметной области. Дисциплины «Математика», «Физика», «Информатика» изучаются углубленно с учетом технического профиля получаемого профессионального образования. В связи с внесением изменений в ФГОС СОО (приказ Минобрнауки России от 07.06.2017г. № 506): перечень общих дисциплин дополнен «Астрономией» в объеме 37 часов за счет дисциплин из обязательных предметных областей; название дисциплины «Математика: алгебра и начала математического анализа, геометрия» изменено на «Математика»).  </t>
  </si>
  <si>
    <t xml:space="preserve">На самостоятельную внеаудиторную работу отводится 50 % учебного времени от обязательной аудиторной нагрузки. Обучающиеся изучают общеобразовательные предметы в течение первого года обучения. </t>
  </si>
  <si>
    <t xml:space="preserve">Нормативный срок освоения программы подготовки специалистов среднего звена по специальности 35.02.08 Электрификация и автоматизация сельского хозяйства для лиц, обучающихся на базе основного общего образования: теоретическое обучение (при обязательной учебной нагрузке 36 часов в неделю) – 39 недель, промежуточная аттестация - 2 недели, каникулярное время - 11 недель. </t>
  </si>
  <si>
    <t>Знания, умения, полученные студентами при освоении учебных дисциплин общеобразовательного учебного цикла, углубляются и расширяются в процессе изучения разделов и тем учебных дисциплин циклов:</t>
  </si>
  <si>
    <t xml:space="preserve"> - «Общий гуманитарный и социально-экономический учебный цикл» («История», «Иностранный язык», «Русский язык и культура речи», «Физическая культура»)</t>
  </si>
  <si>
    <t xml:space="preserve"> - «Математический и общий естественнонаучный учебный цикл» («Математика», «Экологические основы природопользования»);</t>
  </si>
  <si>
    <t xml:space="preserve"> - «Общепрофессиональный учебный цикл» («Инженерная графика», «Безопасность жизнедеятельности», «Техническая механика», «Информационные технологии в профессиональной деятельности», «Безопасность жизнедеятельности») и др. </t>
  </si>
  <si>
    <t xml:space="preserve"> Текущий контроль по дисциплинам общеобразовательного цикла осуществляется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технологии. </t>
  </si>
  <si>
    <t>Учебным планом по ППССЗ предусмотрено выполнение обучающимися индивидуального проекта.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дисциплин. Защита проекта осуществляется во втором семестре (консультирование – в количестве 10 часов, защита: 6 часов).</t>
  </si>
  <si>
    <t>Промежуточная аттестация обучающихся при освоении программы среднего общего образования проводится в форме дифференцированных зачетов и экзаменов: дифференцированные зачеты – за счет времени, отведенного на изучение дисциплины, экзамены – за счет времени, выделенного ФГОС по специальности.</t>
  </si>
  <si>
    <t>Экзамены проводятся по следующим учебным дисциплинам: Русский язык, Математика, Физика.</t>
  </si>
  <si>
    <t>Выделенные ФГОС СПО часы вариативной части ППССЗ 864 часов учебной нагрузки, использованы с целью расширить и углубить подготовку, определяемую содержанием образовательной части, получения дополнительных и закрепления предусмотренных обязательной частью умений и знаний, необходимых для обеспечения конкурентоспособности выпускника в соответствии с запросами регионального рынка труда.</t>
  </si>
  <si>
    <t>Формы проведения консультаций</t>
  </si>
  <si>
    <t>Консультации (групповые, индивидуальные, письменные, устные) определяются преподавателем и согласуются с заместителем директора.</t>
  </si>
  <si>
    <t>Консультации на учебную группу из расчета по 4 часа в год на одного обучающегося.</t>
  </si>
  <si>
    <r>
      <t xml:space="preserve"> </t>
    </r>
    <r>
      <rPr>
        <b/>
        <sz val="12"/>
        <color indexed="8"/>
        <rFont val="Times New Roman"/>
        <family val="1"/>
      </rPr>
      <t xml:space="preserve">Порядок аттестации обучающихся </t>
    </r>
  </si>
  <si>
    <t>Формами промежуточной аттестации в колледже являются экзамен, зачет и дифференцированный зачет. Промежуточная аттестация в форме экзамена проводится в день, освобожденный от других форм учебной нагрузки.  В колледже установлена пятибалльная система оценивания. Количество экзаменов в каждом учебном году в процессе промежуточной аттестации обучающихся   не превышает 8, а количество зачетов и дифференцированных зачетов – 10 (без учета зачетов по физической культуре). Зачеты и дифференцированные зачеты, предусмотренные учебным планом, проводятся за счет часов, отведенных на освоение соответствующей учебной дисциплины или профессионального модуля.</t>
  </si>
  <si>
    <t>Формы проведения государственной (итоговой) аттестации</t>
  </si>
  <si>
    <t>Формы и порядок проведения государственной (итоговой) аттестации определяется Положением о ГИА, утвержденным директором колледжа. Необходимым условием допуска к государственной (итоговой) аттестации является представление документов, подтверждающих освоение студентами компетенций при изучении теоретического материала и прохождении практики по каждому из основных видов профессиональной деятельности.</t>
  </si>
  <si>
    <t xml:space="preserve">  Тематика дипломного проекта должна соответствовать содержанию одного или нескольких профессиональных модулей.</t>
  </si>
  <si>
    <t>На подготовку и выполнение дипломного проекта отводится - 4 недели, защита дипломного проекта проходит в течение 2 недель.</t>
  </si>
  <si>
    <t>Формой итоговой государственной аттестации является подготовка и защита выпускной квалификационной работы.</t>
  </si>
  <si>
    <t>Учебная практика УП.05 направлена на освоение профессии рабочего  "Электромонтер по обслуживанию электроустановок"</t>
  </si>
  <si>
    <t xml:space="preserve">Формирование вариативной части ППССЗ </t>
  </si>
  <si>
    <t>Информатика</t>
  </si>
  <si>
    <t>Родной язык</t>
  </si>
  <si>
    <t xml:space="preserve"> Русский язык и литература</t>
  </si>
  <si>
    <t xml:space="preserve"> Родной язык и родная литература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</si>
  <si>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</si>
  <si>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</si>
  <si>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</si>
  <si>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</si>
  <si>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</si>
  <si>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Естествознание</t>
  </si>
  <si>
    <t>1 курс</t>
  </si>
  <si>
    <t xml:space="preserve">2 курс </t>
  </si>
  <si>
    <t>Основы финансовой грамотности</t>
  </si>
  <si>
    <t>Технологический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</si>
</sst>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8"/>
      <color indexed="8"/>
      <name val="Tahoma"/>
      <family val="0"/>
    </font>
    <font>
      <sz val="8"/>
      <name val="Tahoma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ahoma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6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17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>
      <alignment horizontal="center" vertical="center"/>
    </xf>
    <xf numFmtId="174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20" fillId="33" borderId="0" xfId="0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6" xfId="53" applyNumberFormat="1" applyFont="1" applyFill="1" applyBorder="1" applyAlignment="1" applyProtection="1">
      <alignment horizontal="center" vertical="center"/>
      <protection locked="0"/>
    </xf>
    <xf numFmtId="0" fontId="28" fillId="0" borderId="0" xfId="53" applyFont="1" applyFill="1" applyBorder="1" applyAlignment="1">
      <alignment horizontal="center" vertical="center"/>
      <protection/>
    </xf>
    <xf numFmtId="0" fontId="10" fillId="0" borderId="27" xfId="53" applyNumberFormat="1" applyFont="1" applyFill="1" applyBorder="1" applyAlignment="1">
      <alignment horizontal="center" vertical="center"/>
      <protection/>
    </xf>
    <xf numFmtId="0" fontId="10" fillId="0" borderId="25" xfId="53" applyNumberFormat="1" applyFont="1" applyFill="1" applyBorder="1" applyAlignment="1" applyProtection="1">
      <alignment horizontal="center" vertical="center"/>
      <protection locked="0"/>
    </xf>
    <xf numFmtId="0" fontId="10" fillId="0" borderId="25" xfId="53" applyNumberFormat="1" applyFont="1" applyFill="1" applyBorder="1" applyAlignment="1">
      <alignment horizontal="center" vertical="center"/>
      <protection/>
    </xf>
    <xf numFmtId="0" fontId="10" fillId="0" borderId="28" xfId="53" applyNumberFormat="1" applyFont="1" applyFill="1" applyBorder="1" applyAlignment="1">
      <alignment horizontal="center" vertical="center"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0" fontId="9" fillId="0" borderId="26" xfId="0" applyNumberFormat="1" applyFont="1" applyFill="1" applyBorder="1" applyAlignment="1">
      <alignment horizontal="center" vertical="center"/>
    </xf>
    <xf numFmtId="174" fontId="10" fillId="0" borderId="25" xfId="53" applyNumberFormat="1" applyFont="1" applyFill="1" applyBorder="1" applyAlignment="1" applyProtection="1">
      <alignment horizontal="center" vertical="center"/>
      <protection locked="0"/>
    </xf>
    <xf numFmtId="0" fontId="10" fillId="0" borderId="23" xfId="53" applyNumberFormat="1" applyFont="1" applyFill="1" applyBorder="1" applyAlignment="1" applyProtection="1">
      <alignment horizontal="center" vertical="center"/>
      <protection locked="0"/>
    </xf>
    <xf numFmtId="174" fontId="10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29" xfId="53" applyNumberFormat="1" applyFont="1" applyFill="1" applyBorder="1" applyAlignment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 locked="0"/>
    </xf>
    <xf numFmtId="0" fontId="10" fillId="0" borderId="27" xfId="53" applyNumberFormat="1" applyFont="1" applyFill="1" applyBorder="1" applyAlignment="1" applyProtection="1">
      <alignment horizontal="center" vertical="center"/>
      <protection locked="0"/>
    </xf>
    <xf numFmtId="0" fontId="10" fillId="0" borderId="26" xfId="53" applyNumberFormat="1" applyFont="1" applyFill="1" applyBorder="1" applyAlignment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 locked="0"/>
    </xf>
    <xf numFmtId="174" fontId="10" fillId="0" borderId="16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30" xfId="53" applyFont="1" applyFill="1" applyBorder="1" applyAlignment="1">
      <alignment horizontal="center" vertical="center"/>
      <protection/>
    </xf>
    <xf numFmtId="0" fontId="10" fillId="0" borderId="31" xfId="53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53" applyNumberFormat="1" applyFont="1" applyFill="1" applyBorder="1" applyAlignment="1" applyProtection="1">
      <alignment horizontal="center" vertical="center"/>
      <protection locked="0"/>
    </xf>
    <xf numFmtId="0" fontId="10" fillId="0" borderId="33" xfId="53" applyNumberFormat="1" applyFont="1" applyFill="1" applyBorder="1" applyAlignment="1" applyProtection="1">
      <alignment horizontal="center" vertical="center"/>
      <protection locked="0"/>
    </xf>
    <xf numFmtId="0" fontId="10" fillId="0" borderId="34" xfId="53" applyNumberFormat="1" applyFont="1" applyFill="1" applyBorder="1" applyAlignment="1" applyProtection="1">
      <alignment horizontal="center" vertical="center"/>
      <protection locked="0"/>
    </xf>
    <xf numFmtId="0" fontId="10" fillId="0" borderId="33" xfId="53" applyNumberFormat="1" applyFont="1" applyFill="1" applyBorder="1" applyAlignment="1">
      <alignment horizontal="center" vertical="center"/>
      <protection/>
    </xf>
    <xf numFmtId="174" fontId="10" fillId="0" borderId="33" xfId="53" applyNumberFormat="1" applyFont="1" applyFill="1" applyBorder="1" applyAlignment="1" applyProtection="1">
      <alignment horizontal="center" vertical="center"/>
      <protection locked="0"/>
    </xf>
    <xf numFmtId="174" fontId="10" fillId="0" borderId="34" xfId="53" applyNumberFormat="1" applyFont="1" applyFill="1" applyBorder="1" applyAlignment="1" applyProtection="1">
      <alignment horizontal="center" vertical="center"/>
      <protection locked="0"/>
    </xf>
    <xf numFmtId="0" fontId="10" fillId="0" borderId="35" xfId="53" applyNumberFormat="1" applyFont="1" applyFill="1" applyBorder="1" applyAlignment="1" applyProtection="1">
      <alignment horizontal="center" vertical="center"/>
      <protection locked="0"/>
    </xf>
    <xf numFmtId="0" fontId="10" fillId="0" borderId="36" xfId="53" applyNumberFormat="1" applyFont="1" applyFill="1" applyBorder="1" applyAlignment="1" applyProtection="1">
      <alignment horizontal="center" vertical="center"/>
      <protection locked="0"/>
    </xf>
    <xf numFmtId="0" fontId="10" fillId="0" borderId="37" xfId="53" applyNumberFormat="1" applyFont="1" applyFill="1" applyBorder="1" applyAlignment="1" applyProtection="1">
      <alignment horizontal="center" vertical="center"/>
      <protection locked="0"/>
    </xf>
    <xf numFmtId="0" fontId="10" fillId="0" borderId="36" xfId="53" applyNumberFormat="1" applyFont="1" applyFill="1" applyBorder="1" applyAlignment="1">
      <alignment horizontal="center" vertical="center"/>
      <protection/>
    </xf>
    <xf numFmtId="0" fontId="10" fillId="0" borderId="38" xfId="53" applyNumberFormat="1" applyFont="1" applyFill="1" applyBorder="1" applyAlignment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 locked="0"/>
    </xf>
    <xf numFmtId="174" fontId="10" fillId="0" borderId="37" xfId="53" applyNumberFormat="1" applyFont="1" applyFill="1" applyBorder="1" applyAlignment="1" applyProtection="1">
      <alignment horizontal="center" vertical="center"/>
      <protection locked="0"/>
    </xf>
    <xf numFmtId="0" fontId="10" fillId="0" borderId="39" xfId="53" applyNumberFormat="1" applyFont="1" applyFill="1" applyBorder="1" applyAlignment="1" applyProtection="1">
      <alignment horizontal="center" vertical="center"/>
      <protection locked="0"/>
    </xf>
    <xf numFmtId="0" fontId="10" fillId="0" borderId="13" xfId="53" applyNumberFormat="1" applyFont="1" applyFill="1" applyBorder="1" applyAlignment="1" applyProtection="1">
      <alignment horizontal="center" vertical="center"/>
      <protection locked="0"/>
    </xf>
    <xf numFmtId="0" fontId="10" fillId="0" borderId="12" xfId="53" applyNumberFormat="1" applyFont="1" applyFill="1" applyBorder="1" applyAlignment="1" applyProtection="1">
      <alignment horizontal="center" vertical="center"/>
      <protection locked="0"/>
    </xf>
    <xf numFmtId="0" fontId="10" fillId="0" borderId="12" xfId="53" applyNumberFormat="1" applyFont="1" applyFill="1" applyBorder="1" applyAlignment="1">
      <alignment horizontal="center" vertical="center"/>
      <protection/>
    </xf>
    <xf numFmtId="0" fontId="10" fillId="0" borderId="20" xfId="53" applyNumberFormat="1" applyFont="1" applyFill="1" applyBorder="1" applyAlignment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left" vertical="center" wrapText="1"/>
      <protection locked="0"/>
    </xf>
    <xf numFmtId="174" fontId="10" fillId="0" borderId="12" xfId="53" applyNumberFormat="1" applyFont="1" applyFill="1" applyBorder="1" applyAlignment="1" applyProtection="1">
      <alignment horizontal="center" vertical="center"/>
      <protection locked="0"/>
    </xf>
    <xf numFmtId="174" fontId="10" fillId="0" borderId="14" xfId="53" applyNumberFormat="1" applyFont="1" applyFill="1" applyBorder="1" applyAlignment="1" applyProtection="1">
      <alignment horizontal="center" vertical="center"/>
      <protection locked="0"/>
    </xf>
    <xf numFmtId="0" fontId="10" fillId="0" borderId="21" xfId="53" applyNumberFormat="1" applyFont="1" applyFill="1" applyBorder="1" applyAlignment="1" applyProtection="1">
      <alignment horizontal="center" vertical="center"/>
      <protection locked="0"/>
    </xf>
    <xf numFmtId="0" fontId="29" fillId="0" borderId="26" xfId="53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8" fillId="0" borderId="40" xfId="53" applyNumberFormat="1" applyFont="1" applyFill="1" applyBorder="1" applyAlignment="1">
      <alignment horizontal="center" vertical="center"/>
      <protection/>
    </xf>
    <xf numFmtId="0" fontId="30" fillId="0" borderId="36" xfId="53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8" fillId="33" borderId="41" xfId="0" applyNumberFormat="1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left" vertical="center"/>
      <protection locked="0"/>
    </xf>
    <xf numFmtId="14" fontId="18" fillId="33" borderId="41" xfId="0" applyNumberFormat="1" applyFont="1" applyFill="1" applyBorder="1" applyAlignment="1" applyProtection="1">
      <alignment horizontal="center" vertical="center"/>
      <protection locked="0"/>
    </xf>
    <xf numFmtId="0" fontId="23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 applyProtection="1">
      <alignment horizontal="left" vertical="top"/>
      <protection locked="0"/>
    </xf>
    <xf numFmtId="0" fontId="18" fillId="33" borderId="41" xfId="0" applyNumberFormat="1" applyFont="1" applyFill="1" applyBorder="1" applyAlignment="1" applyProtection="1">
      <alignment horizontal="left" vertical="center"/>
      <protection locked="0"/>
    </xf>
    <xf numFmtId="0" fontId="22" fillId="33" borderId="41" xfId="0" applyNumberFormat="1" applyFont="1" applyFill="1" applyBorder="1" applyAlignment="1" applyProtection="1">
      <alignment horizontal="left" vertical="center"/>
      <protection locked="0"/>
    </xf>
    <xf numFmtId="0" fontId="21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4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5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center" vertical="top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Font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4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36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0" applyFont="1" applyFill="1" applyBorder="1" applyAlignment="1" applyProtection="1">
      <alignment horizontal="center" vertical="center" textRotation="90"/>
      <protection locked="0"/>
    </xf>
    <xf numFmtId="0" fontId="29" fillId="0" borderId="40" xfId="53" applyNumberFormat="1" applyFont="1" applyFill="1" applyBorder="1" applyAlignment="1">
      <alignment horizontal="left" vertical="center" wrapText="1"/>
      <protection/>
    </xf>
    <xf numFmtId="0" fontId="29" fillId="0" borderId="25" xfId="53" applyNumberFormat="1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4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0"/>
  <sheetViews>
    <sheetView showGridLines="0" zoomScalePageLayoutView="0" workbookViewId="0" topLeftCell="A52">
      <selection activeCell="AM30" sqref="AM30"/>
    </sheetView>
  </sheetViews>
  <sheetFormatPr defaultColWidth="14.66015625" defaultRowHeight="13.5" customHeight="1"/>
  <cols>
    <col min="1" max="1" width="6.5" style="0" customWidth="1"/>
    <col min="2" max="53" width="3.33203125" style="0" customWidth="1"/>
  </cols>
  <sheetData>
    <row r="1" spans="1:53" ht="33.75" customHeight="1">
      <c r="A1" s="170" t="s">
        <v>346</v>
      </c>
      <c r="B1" s="170"/>
      <c r="C1" s="170"/>
      <c r="D1" s="170"/>
      <c r="E1" s="170"/>
      <c r="F1" s="170"/>
      <c r="G1" s="170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4"/>
      <c r="AU1" s="84"/>
      <c r="AV1" s="83"/>
      <c r="AW1" s="84"/>
      <c r="AX1" s="84"/>
      <c r="AY1" s="83"/>
      <c r="AZ1" s="84"/>
      <c r="BA1" s="84"/>
    </row>
    <row r="2" spans="1:53" ht="27.75" customHeight="1">
      <c r="A2" s="167" t="s">
        <v>396</v>
      </c>
      <c r="B2" s="167"/>
      <c r="C2" s="167"/>
      <c r="D2" s="167"/>
      <c r="E2" s="167"/>
      <c r="F2" s="167"/>
      <c r="G2" s="167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4"/>
      <c r="AU2" s="84"/>
      <c r="AV2" s="83"/>
      <c r="AW2" s="84"/>
      <c r="AX2" s="84"/>
      <c r="AY2" s="83"/>
      <c r="AZ2" s="84"/>
      <c r="BA2" s="84"/>
    </row>
    <row r="3" spans="1:53" ht="15" customHeight="1">
      <c r="A3" s="167" t="s">
        <v>397</v>
      </c>
      <c r="B3" s="167"/>
      <c r="C3" s="167"/>
      <c r="D3" s="167"/>
      <c r="E3" s="167"/>
      <c r="F3" s="167"/>
      <c r="G3" s="167"/>
      <c r="H3" s="171" t="s">
        <v>347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</row>
    <row r="4" spans="1:53" ht="15" customHeight="1">
      <c r="A4" s="167"/>
      <c r="B4" s="167"/>
      <c r="C4" s="167"/>
      <c r="D4" s="167"/>
      <c r="E4" s="167"/>
      <c r="F4" s="167"/>
      <c r="G4" s="167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</row>
    <row r="5" spans="1:53" ht="11.25" customHeight="1">
      <c r="A5" s="165"/>
      <c r="B5" s="165"/>
      <c r="C5" s="165"/>
      <c r="D5" s="165"/>
      <c r="E5" s="165"/>
      <c r="F5" s="165"/>
      <c r="G5" s="165"/>
      <c r="H5" s="166" t="s">
        <v>348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</row>
    <row r="6" spans="1:53" ht="11.25" customHeight="1">
      <c r="A6" s="165"/>
      <c r="B6" s="165"/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</row>
    <row r="7" spans="1:53" ht="12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4"/>
      <c r="AU7" s="84"/>
      <c r="AV7" s="83"/>
      <c r="AW7" s="84"/>
      <c r="AX7" s="84"/>
      <c r="AY7" s="83"/>
      <c r="AZ7" s="84"/>
      <c r="BA7" s="84"/>
    </row>
    <row r="8" spans="1:53" ht="12" customHeight="1">
      <c r="A8" s="167"/>
      <c r="B8" s="167"/>
      <c r="C8" s="167"/>
      <c r="D8" s="167"/>
      <c r="E8" s="167"/>
      <c r="F8" s="167"/>
      <c r="G8" s="167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4"/>
      <c r="AU8" s="84"/>
      <c r="AV8" s="83"/>
      <c r="AW8" s="84"/>
      <c r="AX8" s="84"/>
      <c r="AY8" s="83"/>
      <c r="AZ8" s="84"/>
      <c r="BA8" s="84"/>
    </row>
    <row r="9" spans="1:53" ht="12" customHeight="1">
      <c r="A9" s="167"/>
      <c r="B9" s="167"/>
      <c r="C9" s="167"/>
      <c r="D9" s="167"/>
      <c r="E9" s="167"/>
      <c r="F9" s="167"/>
      <c r="G9" s="167"/>
      <c r="H9" s="168" t="s">
        <v>373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</row>
    <row r="10" spans="1:53" ht="12" customHeight="1">
      <c r="A10" s="83"/>
      <c r="B10" s="83"/>
      <c r="C10" s="83"/>
      <c r="D10" s="83"/>
      <c r="E10" s="83"/>
      <c r="F10" s="83"/>
      <c r="G10" s="83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</row>
    <row r="11" spans="1:53" ht="12" customHeight="1">
      <c r="A11" s="83"/>
      <c r="B11" s="83"/>
      <c r="C11" s="83"/>
      <c r="D11" s="83"/>
      <c r="E11" s="83"/>
      <c r="F11" s="83"/>
      <c r="G11" s="83"/>
      <c r="H11" s="16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</row>
    <row r="12" spans="1:53" ht="15.75" customHeight="1">
      <c r="A12" s="83"/>
      <c r="B12" s="83"/>
      <c r="C12" s="83"/>
      <c r="D12" s="83"/>
      <c r="E12" s="83"/>
      <c r="F12" s="83"/>
      <c r="G12" s="83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</row>
    <row r="13" spans="1:53" ht="13.5" customHeight="1">
      <c r="A13" s="83"/>
      <c r="B13" s="83"/>
      <c r="C13" s="83"/>
      <c r="D13" s="83"/>
      <c r="E13" s="83"/>
      <c r="F13" s="83"/>
      <c r="G13" s="83"/>
      <c r="H13" s="163" t="s">
        <v>349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9.75" customHeight="1">
      <c r="A14" s="83"/>
      <c r="B14" s="83"/>
      <c r="C14" s="83"/>
      <c r="D14" s="83"/>
      <c r="E14" s="83"/>
      <c r="F14" s="83"/>
      <c r="G14" s="83"/>
      <c r="H14" s="164" t="s">
        <v>350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</row>
    <row r="15" spans="1:53" ht="8.25" customHeight="1">
      <c r="A15" s="83"/>
      <c r="B15" s="83"/>
      <c r="C15" s="83"/>
      <c r="D15" s="83"/>
      <c r="E15" s="83"/>
      <c r="F15" s="83"/>
      <c r="G15" s="83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</row>
    <row r="16" spans="1:53" ht="18" customHeight="1">
      <c r="A16" s="83"/>
      <c r="B16" s="83"/>
      <c r="C16" s="83"/>
      <c r="D16" s="83"/>
      <c r="E16" s="83"/>
      <c r="F16" s="83"/>
      <c r="G16" s="83"/>
      <c r="H16" s="162" t="s">
        <v>351</v>
      </c>
      <c r="I16" s="162"/>
      <c r="J16" s="162"/>
      <c r="K16" s="162"/>
      <c r="L16" s="162"/>
      <c r="M16" s="83"/>
      <c r="N16" s="160" t="s">
        <v>352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</row>
    <row r="17" spans="1:53" ht="18.75" customHeight="1">
      <c r="A17" s="83"/>
      <c r="B17" s="83"/>
      <c r="C17" s="83"/>
      <c r="D17" s="83"/>
      <c r="E17" s="83"/>
      <c r="F17" s="83"/>
      <c r="G17" s="83"/>
      <c r="H17" s="158" t="s">
        <v>353</v>
      </c>
      <c r="I17" s="158"/>
      <c r="J17" s="158"/>
      <c r="K17" s="158"/>
      <c r="L17" s="158"/>
      <c r="M17" s="158"/>
      <c r="N17" s="158" t="s">
        <v>354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</row>
    <row r="18" spans="1:53" ht="18" customHeight="1">
      <c r="A18" s="83"/>
      <c r="B18" s="83"/>
      <c r="C18" s="83"/>
      <c r="D18" s="83"/>
      <c r="E18" s="83"/>
      <c r="F18" s="83"/>
      <c r="G18" s="83"/>
      <c r="H18" s="155" t="s">
        <v>355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83"/>
      <c r="W18" s="86"/>
      <c r="X18" s="155" t="s">
        <v>356</v>
      </c>
      <c r="Y18" s="155"/>
      <c r="Z18" s="155"/>
      <c r="AA18" s="155"/>
      <c r="AB18" s="162" t="s">
        <v>357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t="13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6"/>
      <c r="AS19" s="83"/>
      <c r="AT19" s="84"/>
      <c r="AU19" s="84"/>
      <c r="AV19" s="83"/>
      <c r="AW19" s="84"/>
      <c r="AX19" s="84"/>
      <c r="AY19" s="83"/>
      <c r="AZ19" s="84"/>
      <c r="BA19" s="84"/>
    </row>
    <row r="20" spans="1:53" ht="19.5" customHeight="1">
      <c r="A20" s="83"/>
      <c r="B20" s="83"/>
      <c r="C20" s="83"/>
      <c r="D20" s="83"/>
      <c r="E20" s="83"/>
      <c r="F20" s="83"/>
      <c r="G20" s="83"/>
      <c r="H20" s="155" t="s">
        <v>358</v>
      </c>
      <c r="I20" s="155"/>
      <c r="J20" s="155"/>
      <c r="K20" s="155"/>
      <c r="L20" s="155"/>
      <c r="M20" s="155"/>
      <c r="N20" s="161" t="s">
        <v>372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</row>
    <row r="21" spans="1:53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6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4"/>
      <c r="AU21" s="84"/>
      <c r="AV21" s="83"/>
      <c r="AW21" s="84"/>
      <c r="AX21" s="84"/>
      <c r="AY21" s="83"/>
      <c r="AZ21" s="84"/>
      <c r="BA21" s="84"/>
    </row>
    <row r="22" spans="1:53" ht="18.75" customHeight="1">
      <c r="A22" s="83"/>
      <c r="B22" s="83"/>
      <c r="C22" s="83"/>
      <c r="D22" s="83"/>
      <c r="E22" s="83"/>
      <c r="F22" s="83"/>
      <c r="G22" s="83"/>
      <c r="H22" s="155" t="s">
        <v>359</v>
      </c>
      <c r="I22" s="155"/>
      <c r="J22" s="155"/>
      <c r="K22" s="155"/>
      <c r="L22" s="155"/>
      <c r="M22" s="155"/>
      <c r="N22" s="162" t="s">
        <v>390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4"/>
      <c r="AV22" s="83"/>
      <c r="AW22" s="84"/>
      <c r="AX22" s="84"/>
      <c r="AY22" s="83"/>
      <c r="AZ22" s="84"/>
      <c r="BA22" s="84"/>
    </row>
    <row r="23" spans="1:53" ht="12.75" customHeight="1">
      <c r="A23" s="83"/>
      <c r="B23" s="83"/>
      <c r="C23" s="83"/>
      <c r="D23" s="83"/>
      <c r="E23" s="83"/>
      <c r="F23" s="83"/>
      <c r="G23" s="83"/>
      <c r="H23" s="86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6"/>
      <c r="X23" s="86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6"/>
      <c r="AQ23" s="83"/>
      <c r="AR23" s="83"/>
      <c r="AS23" s="83"/>
      <c r="AT23" s="84"/>
      <c r="AU23" s="84"/>
      <c r="AV23" s="83"/>
      <c r="AW23" s="84"/>
      <c r="AX23" s="84"/>
      <c r="AY23" s="83"/>
      <c r="AZ23" s="84"/>
      <c r="BA23" s="84"/>
    </row>
    <row r="24" spans="1:53" ht="16.5" customHeight="1">
      <c r="A24" s="83"/>
      <c r="B24" s="83"/>
      <c r="C24" s="83"/>
      <c r="D24" s="83"/>
      <c r="E24" s="83"/>
      <c r="F24" s="83"/>
      <c r="G24" s="83"/>
      <c r="H24" s="155" t="s">
        <v>360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83"/>
      <c r="U24" s="159" t="s">
        <v>361</v>
      </c>
      <c r="V24" s="159"/>
      <c r="W24" s="159"/>
      <c r="X24" s="159"/>
      <c r="Y24" s="159"/>
      <c r="Z24" s="83"/>
      <c r="AA24" s="83"/>
      <c r="AB24" s="155" t="s">
        <v>362</v>
      </c>
      <c r="AC24" s="155"/>
      <c r="AD24" s="155"/>
      <c r="AE24" s="155"/>
      <c r="AF24" s="155"/>
      <c r="AG24" s="155"/>
      <c r="AH24" s="155"/>
      <c r="AI24" s="155"/>
      <c r="AJ24" s="155"/>
      <c r="AK24" s="155"/>
      <c r="AL24" s="160">
        <v>2021</v>
      </c>
      <c r="AM24" s="160"/>
      <c r="AN24" s="160"/>
      <c r="AO24" s="160"/>
      <c r="AP24" s="86"/>
      <c r="AQ24" s="83"/>
      <c r="AR24" s="83"/>
      <c r="AS24" s="83"/>
      <c r="AT24" s="84"/>
      <c r="AU24" s="84"/>
      <c r="AV24" s="83"/>
      <c r="AW24" s="84"/>
      <c r="AX24" s="84"/>
      <c r="AY24" s="83"/>
      <c r="AZ24" s="84"/>
      <c r="BA24" s="84"/>
    </row>
    <row r="25" spans="1:53" ht="11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4"/>
      <c r="AU25" s="84"/>
      <c r="AV25" s="83"/>
      <c r="AW25" s="84"/>
      <c r="AX25" s="84"/>
      <c r="AY25" s="83"/>
      <c r="AZ25" s="84"/>
      <c r="BA25" s="84"/>
    </row>
    <row r="26" spans="1:53" ht="17.25" customHeight="1">
      <c r="A26" s="83"/>
      <c r="B26" s="83"/>
      <c r="C26" s="83"/>
      <c r="D26" s="83"/>
      <c r="E26" s="83"/>
      <c r="F26" s="83"/>
      <c r="G26" s="83"/>
      <c r="H26" s="155" t="s">
        <v>363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7" t="s">
        <v>483</v>
      </c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53" ht="15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158" t="s">
        <v>364</v>
      </c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</row>
    <row r="28" spans="1:53" ht="7.5" customHeight="1">
      <c r="A28" s="83"/>
      <c r="B28" s="83"/>
      <c r="C28" s="83"/>
      <c r="D28" s="83"/>
      <c r="E28" s="83"/>
      <c r="F28" s="83"/>
      <c r="G28" s="8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</row>
    <row r="29" spans="1:53" ht="18.75" customHeight="1">
      <c r="A29" s="83"/>
      <c r="B29" s="83"/>
      <c r="C29" s="83"/>
      <c r="D29" s="83"/>
      <c r="E29" s="83"/>
      <c r="F29" s="83"/>
      <c r="G29" s="83"/>
      <c r="H29" s="155" t="s">
        <v>365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3" t="s">
        <v>366</v>
      </c>
      <c r="T29" s="153"/>
      <c r="U29" s="156">
        <v>41766</v>
      </c>
      <c r="V29" s="154"/>
      <c r="W29" s="154"/>
      <c r="X29" s="154"/>
      <c r="Y29" s="154"/>
      <c r="Z29" s="153" t="s">
        <v>367</v>
      </c>
      <c r="AA29" s="153"/>
      <c r="AB29" s="154">
        <v>457</v>
      </c>
      <c r="AC29" s="154"/>
      <c r="AD29" s="154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4"/>
      <c r="AU29" s="84"/>
      <c r="AV29" s="83"/>
      <c r="AW29" s="84"/>
      <c r="AX29" s="84"/>
      <c r="AY29" s="83"/>
      <c r="AZ29" s="84"/>
      <c r="BA29" s="84"/>
    </row>
    <row r="30" spans="1:53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4"/>
      <c r="AU30" s="84"/>
      <c r="AV30" s="83"/>
      <c r="AW30" s="84"/>
      <c r="AX30" s="84"/>
      <c r="AY30" s="83"/>
      <c r="AZ30" s="84"/>
      <c r="BA30" s="84"/>
    </row>
    <row r="31" spans="1:53" ht="13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</row>
    <row r="32" spans="1:53" ht="13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</row>
    <row r="33" spans="1:53" ht="13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1:53" ht="13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</row>
    <row r="35" spans="1:53" ht="13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1:53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</row>
    <row r="37" spans="1:53" ht="13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1:53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</row>
    <row r="39" spans="1:53" ht="13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</row>
    <row r="40" spans="1:53" ht="13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</sheetData>
  <sheetProtection/>
  <mergeCells count="34">
    <mergeCell ref="A5:G6"/>
    <mergeCell ref="H5:BA6"/>
    <mergeCell ref="A8:G9"/>
    <mergeCell ref="H9:BA12"/>
    <mergeCell ref="A1:G1"/>
    <mergeCell ref="A2:G2"/>
    <mergeCell ref="A3:G4"/>
    <mergeCell ref="H3:BA4"/>
    <mergeCell ref="H17:M17"/>
    <mergeCell ref="N17:BA17"/>
    <mergeCell ref="H18:U18"/>
    <mergeCell ref="X18:AA18"/>
    <mergeCell ref="AB18:BA18"/>
    <mergeCell ref="H13:BA13"/>
    <mergeCell ref="H14:BA15"/>
    <mergeCell ref="H16:L16"/>
    <mergeCell ref="N16:BA16"/>
    <mergeCell ref="H24:S24"/>
    <mergeCell ref="U24:Y24"/>
    <mergeCell ref="AB24:AK24"/>
    <mergeCell ref="AL24:AO24"/>
    <mergeCell ref="H20:M20"/>
    <mergeCell ref="N20:BA20"/>
    <mergeCell ref="H22:M22"/>
    <mergeCell ref="N22:Y22"/>
    <mergeCell ref="Z29:AA29"/>
    <mergeCell ref="AB29:AD29"/>
    <mergeCell ref="H29:R29"/>
    <mergeCell ref="S29:T29"/>
    <mergeCell ref="U29:Y29"/>
    <mergeCell ref="H26:AA26"/>
    <mergeCell ref="AB26:BA26"/>
    <mergeCell ref="AB27:BA28"/>
    <mergeCell ref="H28:AA28"/>
  </mergeCells>
  <printOptions/>
  <pageMargins left="0.1968503937007874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5"/>
  <sheetViews>
    <sheetView showGridLines="0" zoomScalePageLayoutView="0" workbookViewId="0" topLeftCell="A16">
      <selection activeCell="BK7" sqref="BK7"/>
    </sheetView>
  </sheetViews>
  <sheetFormatPr defaultColWidth="14.66015625" defaultRowHeight="13.5" customHeight="1"/>
  <cols>
    <col min="1" max="1" width="6.5" style="0" customWidth="1"/>
    <col min="2" max="2" width="2.33203125" style="0" customWidth="1"/>
    <col min="3" max="3" width="2.66015625" style="0" customWidth="1"/>
    <col min="4" max="4" width="2.33203125" style="0" customWidth="1"/>
    <col min="5" max="7" width="3.33203125" style="0" customWidth="1"/>
    <col min="8" max="8" width="2.16015625" style="0" customWidth="1"/>
    <col min="9" max="9" width="2.33203125" style="0" customWidth="1"/>
    <col min="10" max="10" width="2.66015625" style="0" customWidth="1"/>
    <col min="11" max="13" width="3.33203125" style="0" customWidth="1"/>
    <col min="14" max="15" width="2.5" style="0" customWidth="1"/>
    <col min="16" max="16" width="2.33203125" style="0" customWidth="1"/>
    <col min="17" max="19" width="3.33203125" style="0" customWidth="1"/>
    <col min="20" max="20" width="2.5" style="0" customWidth="1"/>
    <col min="21" max="21" width="2.66015625" style="0" customWidth="1"/>
    <col min="22" max="22" width="2.33203125" style="0" customWidth="1"/>
    <col min="23" max="23" width="2.83203125" style="0" customWidth="1"/>
    <col min="24" max="24" width="2.33203125" style="0" customWidth="1"/>
    <col min="25" max="26" width="2.5" style="0" customWidth="1"/>
    <col min="27" max="27" width="2.66015625" style="0" customWidth="1"/>
    <col min="28" max="29" width="2.16015625" style="0" customWidth="1"/>
    <col min="30" max="30" width="2.83203125" style="0" customWidth="1"/>
    <col min="31" max="31" width="2.5" style="0" customWidth="1"/>
    <col min="32" max="32" width="2.66015625" style="0" customWidth="1"/>
    <col min="33" max="34" width="2.5" style="0" customWidth="1"/>
    <col min="35" max="35" width="2.16015625" style="0" customWidth="1"/>
    <col min="36" max="36" width="3.33203125" style="0" customWidth="1"/>
    <col min="37" max="37" width="2.66015625" style="0" customWidth="1"/>
    <col min="38" max="38" width="2.83203125" style="0" customWidth="1"/>
    <col min="39" max="39" width="2.5" style="0" customWidth="1"/>
    <col min="40" max="40" width="2.83203125" style="0" customWidth="1"/>
    <col min="41" max="41" width="2.66015625" style="0" customWidth="1"/>
    <col min="42" max="43" width="2.5" style="0" customWidth="1"/>
    <col min="44" max="61" width="3.33203125" style="0" customWidth="1"/>
  </cols>
  <sheetData>
    <row r="1" spans="1:34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7" ht="19.5" customHeight="1">
      <c r="A2" s="191" t="s">
        <v>249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53" ht="11.25" customHeight="1">
      <c r="A3" s="180" t="s">
        <v>250</v>
      </c>
      <c r="B3" s="180" t="s">
        <v>251</v>
      </c>
      <c r="C3" s="180"/>
      <c r="D3" s="180"/>
      <c r="E3" s="180"/>
      <c r="F3" s="189" t="s">
        <v>252</v>
      </c>
      <c r="G3" s="180" t="s">
        <v>253</v>
      </c>
      <c r="H3" s="180"/>
      <c r="I3" s="180"/>
      <c r="J3" s="189" t="s">
        <v>254</v>
      </c>
      <c r="K3" s="180" t="s">
        <v>255</v>
      </c>
      <c r="L3" s="180"/>
      <c r="M3" s="180"/>
      <c r="N3" s="2"/>
      <c r="O3" s="180" t="s">
        <v>256</v>
      </c>
      <c r="P3" s="180"/>
      <c r="Q3" s="180"/>
      <c r="R3" s="180"/>
      <c r="S3" s="189" t="s">
        <v>257</v>
      </c>
      <c r="T3" s="180" t="s">
        <v>258</v>
      </c>
      <c r="U3" s="180"/>
      <c r="V3" s="180"/>
      <c r="W3" s="189" t="s">
        <v>259</v>
      </c>
      <c r="X3" s="180" t="s">
        <v>260</v>
      </c>
      <c r="Y3" s="180"/>
      <c r="Z3" s="180"/>
      <c r="AA3" s="189" t="s">
        <v>261</v>
      </c>
      <c r="AB3" s="180" t="s">
        <v>262</v>
      </c>
      <c r="AC3" s="180"/>
      <c r="AD3" s="180"/>
      <c r="AE3" s="180"/>
      <c r="AF3" s="189" t="s">
        <v>263</v>
      </c>
      <c r="AG3" s="180" t="s">
        <v>264</v>
      </c>
      <c r="AH3" s="180"/>
      <c r="AI3" s="180"/>
      <c r="AJ3" s="189" t="s">
        <v>265</v>
      </c>
      <c r="AK3" s="180" t="s">
        <v>266</v>
      </c>
      <c r="AL3" s="180"/>
      <c r="AM3" s="180"/>
      <c r="AN3" s="180"/>
      <c r="AO3" s="180" t="s">
        <v>267</v>
      </c>
      <c r="AP3" s="180"/>
      <c r="AQ3" s="180"/>
      <c r="AR3" s="180"/>
      <c r="AS3" s="189" t="s">
        <v>268</v>
      </c>
      <c r="AT3" s="180" t="s">
        <v>269</v>
      </c>
      <c r="AU3" s="180"/>
      <c r="AV3" s="180"/>
      <c r="AW3" s="189" t="s">
        <v>270</v>
      </c>
      <c r="AX3" s="180" t="s">
        <v>271</v>
      </c>
      <c r="AY3" s="180"/>
      <c r="AZ3" s="180"/>
      <c r="BA3" s="180"/>
    </row>
    <row r="4" spans="1:53" ht="60.75" customHeight="1">
      <c r="A4" s="180"/>
      <c r="B4" s="9" t="s">
        <v>272</v>
      </c>
      <c r="C4" s="9" t="s">
        <v>273</v>
      </c>
      <c r="D4" s="9" t="s">
        <v>274</v>
      </c>
      <c r="E4" s="9" t="s">
        <v>275</v>
      </c>
      <c r="F4" s="190"/>
      <c r="G4" s="9" t="s">
        <v>276</v>
      </c>
      <c r="H4" s="9" t="s">
        <v>277</v>
      </c>
      <c r="I4" s="9" t="s">
        <v>278</v>
      </c>
      <c r="J4" s="190"/>
      <c r="K4" s="9" t="s">
        <v>279</v>
      </c>
      <c r="L4" s="9" t="s">
        <v>280</v>
      </c>
      <c r="M4" s="9" t="s">
        <v>281</v>
      </c>
      <c r="N4" s="9" t="s">
        <v>282</v>
      </c>
      <c r="O4" s="9" t="s">
        <v>272</v>
      </c>
      <c r="P4" s="9" t="s">
        <v>273</v>
      </c>
      <c r="Q4" s="9" t="s">
        <v>274</v>
      </c>
      <c r="R4" s="9" t="s">
        <v>275</v>
      </c>
      <c r="S4" s="190"/>
      <c r="T4" s="9" t="s">
        <v>283</v>
      </c>
      <c r="U4" s="9" t="s">
        <v>284</v>
      </c>
      <c r="V4" s="9" t="s">
        <v>285</v>
      </c>
      <c r="W4" s="190"/>
      <c r="X4" s="9" t="s">
        <v>286</v>
      </c>
      <c r="Y4" s="9" t="s">
        <v>287</v>
      </c>
      <c r="Z4" s="9" t="s">
        <v>288</v>
      </c>
      <c r="AA4" s="190"/>
      <c r="AB4" s="9" t="s">
        <v>286</v>
      </c>
      <c r="AC4" s="9" t="s">
        <v>287</v>
      </c>
      <c r="AD4" s="9" t="s">
        <v>288</v>
      </c>
      <c r="AE4" s="9" t="s">
        <v>289</v>
      </c>
      <c r="AF4" s="190"/>
      <c r="AG4" s="9" t="s">
        <v>276</v>
      </c>
      <c r="AH4" s="9" t="s">
        <v>277</v>
      </c>
      <c r="AI4" s="9" t="s">
        <v>278</v>
      </c>
      <c r="AJ4" s="190"/>
      <c r="AK4" s="9" t="s">
        <v>290</v>
      </c>
      <c r="AL4" s="9" t="s">
        <v>291</v>
      </c>
      <c r="AM4" s="9" t="s">
        <v>292</v>
      </c>
      <c r="AN4" s="9" t="s">
        <v>293</v>
      </c>
      <c r="AO4" s="9" t="s">
        <v>272</v>
      </c>
      <c r="AP4" s="9" t="s">
        <v>273</v>
      </c>
      <c r="AQ4" s="9" t="s">
        <v>274</v>
      </c>
      <c r="AR4" s="9" t="s">
        <v>275</v>
      </c>
      <c r="AS4" s="190"/>
      <c r="AT4" s="9" t="s">
        <v>276</v>
      </c>
      <c r="AU4" s="9" t="s">
        <v>277</v>
      </c>
      <c r="AV4" s="9" t="s">
        <v>278</v>
      </c>
      <c r="AW4" s="190"/>
      <c r="AX4" s="9" t="s">
        <v>279</v>
      </c>
      <c r="AY4" s="9" t="s">
        <v>280</v>
      </c>
      <c r="AZ4" s="9" t="s">
        <v>281</v>
      </c>
      <c r="BA4" s="10" t="s">
        <v>294</v>
      </c>
    </row>
    <row r="5" spans="1:53" ht="9.75" customHeight="1">
      <c r="A5" s="180"/>
      <c r="B5" s="3" t="s">
        <v>5</v>
      </c>
      <c r="C5" s="3" t="s">
        <v>8</v>
      </c>
      <c r="D5" s="3" t="s">
        <v>12</v>
      </c>
      <c r="E5" s="3" t="s">
        <v>16</v>
      </c>
      <c r="F5" s="3" t="s">
        <v>18</v>
      </c>
      <c r="G5" s="3" t="s">
        <v>14</v>
      </c>
      <c r="H5" s="3" t="s">
        <v>4</v>
      </c>
      <c r="I5" s="3" t="s">
        <v>22</v>
      </c>
      <c r="J5" s="3" t="s">
        <v>27</v>
      </c>
      <c r="K5" s="3" t="s">
        <v>30</v>
      </c>
      <c r="L5" s="3" t="s">
        <v>33</v>
      </c>
      <c r="M5" s="3" t="s">
        <v>36</v>
      </c>
      <c r="N5" s="3" t="s">
        <v>39</v>
      </c>
      <c r="O5" s="3" t="s">
        <v>41</v>
      </c>
      <c r="P5" s="3" t="s">
        <v>44</v>
      </c>
      <c r="Q5" s="3" t="s">
        <v>47</v>
      </c>
      <c r="R5" s="3" t="s">
        <v>50</v>
      </c>
      <c r="S5" s="3" t="s">
        <v>53</v>
      </c>
      <c r="T5" s="3" t="s">
        <v>56</v>
      </c>
      <c r="U5" s="3" t="s">
        <v>59</v>
      </c>
      <c r="V5" s="3" t="s">
        <v>62</v>
      </c>
      <c r="W5" s="3" t="s">
        <v>65</v>
      </c>
      <c r="X5" s="3" t="s">
        <v>68</v>
      </c>
      <c r="Y5" s="3" t="s">
        <v>74</v>
      </c>
      <c r="Z5" s="3" t="s">
        <v>76</v>
      </c>
      <c r="AA5" s="3" t="s">
        <v>78</v>
      </c>
      <c r="AB5" s="3" t="s">
        <v>80</v>
      </c>
      <c r="AC5" s="3" t="s">
        <v>82</v>
      </c>
      <c r="AD5" s="3" t="s">
        <v>86</v>
      </c>
      <c r="AE5" s="3" t="s">
        <v>89</v>
      </c>
      <c r="AF5" s="3" t="s">
        <v>91</v>
      </c>
      <c r="AG5" s="3" t="s">
        <v>94</v>
      </c>
      <c r="AH5" s="3" t="s">
        <v>96</v>
      </c>
      <c r="AI5" s="3" t="s">
        <v>101</v>
      </c>
      <c r="AJ5" s="3" t="s">
        <v>104</v>
      </c>
      <c r="AK5" s="3" t="s">
        <v>107</v>
      </c>
      <c r="AL5" s="3" t="s">
        <v>110</v>
      </c>
      <c r="AM5" s="3" t="s">
        <v>113</v>
      </c>
      <c r="AN5" s="3" t="s">
        <v>117</v>
      </c>
      <c r="AO5" s="3" t="s">
        <v>119</v>
      </c>
      <c r="AP5" s="3" t="s">
        <v>122</v>
      </c>
      <c r="AQ5" s="3" t="s">
        <v>126</v>
      </c>
      <c r="AR5" s="3" t="s">
        <v>160</v>
      </c>
      <c r="AS5" s="3" t="s">
        <v>161</v>
      </c>
      <c r="AT5" s="3" t="s">
        <v>162</v>
      </c>
      <c r="AU5" s="3" t="s">
        <v>163</v>
      </c>
      <c r="AV5" s="3" t="s">
        <v>164</v>
      </c>
      <c r="AW5" s="3" t="s">
        <v>165</v>
      </c>
      <c r="AX5" s="3" t="s">
        <v>166</v>
      </c>
      <c r="AY5" s="3" t="s">
        <v>167</v>
      </c>
      <c r="AZ5" s="3" t="s">
        <v>168</v>
      </c>
      <c r="BA5" s="6" t="s">
        <v>169</v>
      </c>
    </row>
    <row r="6" spans="1:53" ht="2.25" customHeight="1">
      <c r="A6" s="3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</row>
    <row r="7" spans="1:55" ht="10.5" customHeight="1">
      <c r="A7" s="188" t="s">
        <v>295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 t="s">
        <v>296</v>
      </c>
      <c r="S7" s="184" t="s">
        <v>297</v>
      </c>
      <c r="T7" s="184" t="s">
        <v>297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 t="s">
        <v>296</v>
      </c>
      <c r="AS7" s="184" t="s">
        <v>297</v>
      </c>
      <c r="AT7" s="184" t="s">
        <v>297</v>
      </c>
      <c r="AU7" s="184" t="s">
        <v>297</v>
      </c>
      <c r="AV7" s="184" t="s">
        <v>297</v>
      </c>
      <c r="AW7" s="184" t="s">
        <v>297</v>
      </c>
      <c r="AX7" s="184" t="s">
        <v>297</v>
      </c>
      <c r="AY7" s="184" t="s">
        <v>297</v>
      </c>
      <c r="AZ7" s="184" t="s">
        <v>297</v>
      </c>
      <c r="BA7" s="184" t="s">
        <v>297</v>
      </c>
      <c r="BB7" s="7"/>
      <c r="BC7" s="4"/>
    </row>
    <row r="8" spans="1:53" ht="10.5" customHeight="1">
      <c r="A8" s="188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</row>
    <row r="9" spans="1:53" ht="2.25" customHeight="1">
      <c r="A9" s="3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</row>
    <row r="10" spans="1:61" ht="10.5" customHeight="1">
      <c r="A10" s="188" t="s">
        <v>298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 t="s">
        <v>296</v>
      </c>
      <c r="S10" s="184" t="s">
        <v>297</v>
      </c>
      <c r="T10" s="184" t="s">
        <v>297</v>
      </c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 t="s">
        <v>296</v>
      </c>
      <c r="AN10" s="184" t="s">
        <v>2</v>
      </c>
      <c r="AO10" s="184" t="s">
        <v>2</v>
      </c>
      <c r="AP10" s="184" t="s">
        <v>2</v>
      </c>
      <c r="AQ10" s="184" t="s">
        <v>2</v>
      </c>
      <c r="AR10" s="184" t="s">
        <v>2</v>
      </c>
      <c r="AS10" s="184" t="s">
        <v>297</v>
      </c>
      <c r="AT10" s="184" t="s">
        <v>297</v>
      </c>
      <c r="AU10" s="184" t="s">
        <v>297</v>
      </c>
      <c r="AV10" s="184" t="s">
        <v>297</v>
      </c>
      <c r="AW10" s="184" t="s">
        <v>297</v>
      </c>
      <c r="AX10" s="184" t="s">
        <v>297</v>
      </c>
      <c r="AY10" s="184" t="s">
        <v>297</v>
      </c>
      <c r="AZ10" s="184" t="s">
        <v>297</v>
      </c>
      <c r="BA10" s="184" t="s">
        <v>297</v>
      </c>
      <c r="BB10" s="7"/>
      <c r="BC10" s="4"/>
      <c r="BD10" s="7"/>
      <c r="BE10" s="7"/>
      <c r="BF10" s="4"/>
      <c r="BG10" s="7"/>
      <c r="BH10" s="7"/>
      <c r="BI10" s="4"/>
    </row>
    <row r="11" spans="1:61" ht="10.5" customHeight="1">
      <c r="A11" s="188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7"/>
      <c r="BC11" s="4"/>
      <c r="BD11" s="7"/>
      <c r="BE11" s="7"/>
      <c r="BF11" s="4"/>
      <c r="BG11" s="7"/>
      <c r="BH11" s="7"/>
      <c r="BI11" s="4"/>
    </row>
    <row r="12" spans="1:61" ht="2.25" customHeight="1">
      <c r="A12" s="3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7"/>
      <c r="BC12" s="4"/>
      <c r="BD12" s="7"/>
      <c r="BE12" s="7"/>
      <c r="BF12" s="4"/>
      <c r="BG12" s="7"/>
      <c r="BH12" s="7"/>
      <c r="BI12" s="4"/>
    </row>
    <row r="13" spans="1:61" ht="10.5" customHeight="1">
      <c r="A13" s="188" t="s">
        <v>299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 t="s">
        <v>2</v>
      </c>
      <c r="L13" s="184" t="s">
        <v>2</v>
      </c>
      <c r="M13" s="184"/>
      <c r="N13" s="184"/>
      <c r="O13" s="184"/>
      <c r="P13" s="184"/>
      <c r="Q13" s="184"/>
      <c r="R13" s="184" t="s">
        <v>296</v>
      </c>
      <c r="S13" s="184" t="s">
        <v>297</v>
      </c>
      <c r="T13" s="184" t="s">
        <v>297</v>
      </c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 t="s">
        <v>296</v>
      </c>
      <c r="AH13" s="184" t="s">
        <v>2</v>
      </c>
      <c r="AI13" s="184" t="s">
        <v>2</v>
      </c>
      <c r="AJ13" s="184" t="s">
        <v>2</v>
      </c>
      <c r="AK13" s="184" t="s">
        <v>2</v>
      </c>
      <c r="AL13" s="184" t="s">
        <v>2</v>
      </c>
      <c r="AM13" s="184" t="s">
        <v>2</v>
      </c>
      <c r="AN13" s="184" t="s">
        <v>2</v>
      </c>
      <c r="AO13" s="184" t="s">
        <v>2</v>
      </c>
      <c r="AP13" s="184" t="s">
        <v>297</v>
      </c>
      <c r="AQ13" s="184" t="s">
        <v>297</v>
      </c>
      <c r="AR13" s="184" t="s">
        <v>297</v>
      </c>
      <c r="AS13" s="184" t="s">
        <v>297</v>
      </c>
      <c r="AT13" s="184" t="s">
        <v>297</v>
      </c>
      <c r="AU13" s="184" t="s">
        <v>297</v>
      </c>
      <c r="AV13" s="184" t="s">
        <v>297</v>
      </c>
      <c r="AW13" s="184" t="s">
        <v>297</v>
      </c>
      <c r="AX13" s="184" t="s">
        <v>22</v>
      </c>
      <c r="AY13" s="184" t="s">
        <v>22</v>
      </c>
      <c r="AZ13" s="184" t="s">
        <v>22</v>
      </c>
      <c r="BA13" s="184" t="s">
        <v>22</v>
      </c>
      <c r="BB13" s="7"/>
      <c r="BC13" s="4"/>
      <c r="BD13" s="7"/>
      <c r="BE13" s="7"/>
      <c r="BF13" s="4"/>
      <c r="BG13" s="7"/>
      <c r="BH13" s="7"/>
      <c r="BI13" s="4"/>
    </row>
    <row r="14" spans="1:61" ht="10.5" customHeight="1">
      <c r="A14" s="188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7"/>
      <c r="BC14" s="4"/>
      <c r="BD14" s="7"/>
      <c r="BE14" s="7"/>
      <c r="BF14" s="4"/>
      <c r="BG14" s="7"/>
      <c r="BH14" s="7"/>
      <c r="BI14" s="4"/>
    </row>
    <row r="15" spans="1:61" ht="2.25" customHeight="1">
      <c r="A15" s="3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7"/>
      <c r="BC15" s="4"/>
      <c r="BD15" s="7"/>
      <c r="BE15" s="7"/>
      <c r="BF15" s="4"/>
      <c r="BG15" s="7"/>
      <c r="BH15" s="7"/>
      <c r="BI15" s="4"/>
    </row>
    <row r="16" spans="1:61" ht="10.5" customHeight="1">
      <c r="A16" s="188" t="s">
        <v>300</v>
      </c>
      <c r="B16" s="184" t="s">
        <v>22</v>
      </c>
      <c r="C16" s="184" t="s">
        <v>22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 t="s">
        <v>2</v>
      </c>
      <c r="N16" s="184" t="s">
        <v>2</v>
      </c>
      <c r="O16" s="184" t="s">
        <v>2</v>
      </c>
      <c r="P16" s="184"/>
      <c r="Q16" s="184"/>
      <c r="R16" s="184" t="s">
        <v>296</v>
      </c>
      <c r="S16" s="184" t="s">
        <v>297</v>
      </c>
      <c r="T16" s="184" t="s">
        <v>297</v>
      </c>
      <c r="U16" s="184" t="s">
        <v>2</v>
      </c>
      <c r="V16" s="184" t="s">
        <v>2</v>
      </c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 t="s">
        <v>22</v>
      </c>
      <c r="AI16" s="184" t="s">
        <v>301</v>
      </c>
      <c r="AJ16" s="184" t="s">
        <v>301</v>
      </c>
      <c r="AK16" s="184" t="s">
        <v>301</v>
      </c>
      <c r="AL16" s="184" t="s">
        <v>301</v>
      </c>
      <c r="AM16" s="186" t="s">
        <v>302</v>
      </c>
      <c r="AN16" s="186" t="s">
        <v>302</v>
      </c>
      <c r="AO16" s="186" t="s">
        <v>302</v>
      </c>
      <c r="AP16" s="186" t="s">
        <v>302</v>
      </c>
      <c r="AQ16" s="184" t="s">
        <v>299</v>
      </c>
      <c r="AR16" s="184" t="s">
        <v>299</v>
      </c>
      <c r="AS16" s="184" t="s">
        <v>130</v>
      </c>
      <c r="AT16" s="184" t="s">
        <v>130</v>
      </c>
      <c r="AU16" s="184" t="s">
        <v>130</v>
      </c>
      <c r="AV16" s="184" t="s">
        <v>130</v>
      </c>
      <c r="AW16" s="184" t="s">
        <v>130</v>
      </c>
      <c r="AX16" s="184" t="s">
        <v>130</v>
      </c>
      <c r="AY16" s="184" t="s">
        <v>130</v>
      </c>
      <c r="AZ16" s="184" t="s">
        <v>130</v>
      </c>
      <c r="BA16" s="184" t="s">
        <v>130</v>
      </c>
      <c r="BB16" s="7"/>
      <c r="BC16" s="4"/>
      <c r="BD16" s="7"/>
      <c r="BE16" s="7"/>
      <c r="BF16" s="4"/>
      <c r="BG16" s="7"/>
      <c r="BH16" s="7"/>
      <c r="BI16" s="4"/>
    </row>
    <row r="17" spans="1:61" ht="10.5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6"/>
      <c r="AN17" s="186"/>
      <c r="AO17" s="186"/>
      <c r="AP17" s="186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7"/>
      <c r="BC17" s="4"/>
      <c r="BD17" s="7"/>
      <c r="BE17" s="7"/>
      <c r="BF17" s="4"/>
      <c r="BG17" s="7"/>
      <c r="BH17" s="7"/>
      <c r="BI17" s="4"/>
    </row>
    <row r="18" spans="1:61" ht="2.25" customHeight="1">
      <c r="A18" s="3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7"/>
      <c r="BC18" s="4"/>
      <c r="BD18" s="7"/>
      <c r="BE18" s="7"/>
      <c r="BF18" s="4"/>
      <c r="BG18" s="7"/>
      <c r="BH18" s="7"/>
      <c r="BI18" s="4"/>
    </row>
    <row r="19" spans="1:61" ht="6" customHeight="1">
      <c r="A19" s="4"/>
      <c r="B19" s="4"/>
      <c r="BB19" s="7"/>
      <c r="BC19" s="4"/>
      <c r="BD19" s="7"/>
      <c r="BE19" s="7"/>
      <c r="BF19" s="4"/>
      <c r="BG19" s="7"/>
      <c r="BH19" s="7"/>
      <c r="BI19" s="4"/>
    </row>
    <row r="20" spans="1:61" ht="12.75" customHeight="1">
      <c r="A20" s="183" t="s">
        <v>303</v>
      </c>
      <c r="B20" s="183"/>
      <c r="C20" s="183"/>
      <c r="D20" s="183"/>
      <c r="E20" s="183"/>
      <c r="F20" s="183"/>
      <c r="G20" s="2"/>
      <c r="H20" s="181" t="s">
        <v>304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4"/>
      <c r="X20" s="4"/>
      <c r="Y20" s="2" t="s">
        <v>2</v>
      </c>
      <c r="Z20" s="182" t="s">
        <v>305</v>
      </c>
      <c r="AA20" s="182"/>
      <c r="AB20" s="182"/>
      <c r="AC20" s="182"/>
      <c r="AD20" s="182"/>
      <c r="AE20" s="182"/>
      <c r="AF20" s="182"/>
      <c r="AG20" s="4"/>
      <c r="AH20" s="4"/>
      <c r="AI20" s="4"/>
      <c r="AJ20" s="4"/>
      <c r="AK20" s="4"/>
      <c r="AL20" s="4"/>
      <c r="AM20" s="4"/>
      <c r="AN20" s="4"/>
      <c r="AO20" s="5"/>
      <c r="AP20" s="4"/>
      <c r="AQ20" s="4"/>
      <c r="AR20" s="8" t="s">
        <v>302</v>
      </c>
      <c r="AS20" s="182" t="s">
        <v>306</v>
      </c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</row>
    <row r="21" spans="1:61" ht="3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  <c r="BC21" s="4"/>
      <c r="BD21" s="7"/>
      <c r="BE21" s="7"/>
      <c r="BF21" s="4"/>
      <c r="BG21" s="7"/>
      <c r="BH21" s="7"/>
      <c r="BI21" s="4"/>
    </row>
    <row r="22" spans="1:61" ht="12" customHeight="1">
      <c r="A22" s="4"/>
      <c r="B22" s="4"/>
      <c r="C22" s="4"/>
      <c r="D22" s="4"/>
      <c r="E22" s="4"/>
      <c r="F22" s="4"/>
      <c r="G22" s="2" t="s">
        <v>296</v>
      </c>
      <c r="H22" s="181" t="s">
        <v>307</v>
      </c>
      <c r="I22" s="181"/>
      <c r="J22" s="181"/>
      <c r="K22" s="181"/>
      <c r="L22" s="181"/>
      <c r="M22" s="181"/>
      <c r="N22" s="181"/>
      <c r="O22" s="181"/>
      <c r="P22" s="181"/>
      <c r="Q22" s="181"/>
      <c r="R22" s="4"/>
      <c r="S22" s="4"/>
      <c r="T22" s="4"/>
      <c r="U22" s="7"/>
      <c r="V22" s="4"/>
      <c r="W22" s="4"/>
      <c r="X22" s="4"/>
      <c r="Y22" s="2" t="s">
        <v>22</v>
      </c>
      <c r="Z22" s="181" t="s">
        <v>308</v>
      </c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4"/>
      <c r="AR22" s="2" t="s">
        <v>299</v>
      </c>
      <c r="AS22" s="182" t="s">
        <v>309</v>
      </c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7"/>
      <c r="BH22" s="7"/>
      <c r="BI22" s="4"/>
    </row>
    <row r="23" spans="1:61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  <c r="BC23" s="4"/>
      <c r="BD23" s="7"/>
      <c r="BE23" s="7"/>
      <c r="BF23" s="4"/>
      <c r="BG23" s="7"/>
      <c r="BH23" s="7"/>
      <c r="BI23" s="4"/>
    </row>
    <row r="24" spans="1:61" ht="12.75" customHeight="1">
      <c r="A24" s="4"/>
      <c r="B24" s="4"/>
      <c r="C24" s="4"/>
      <c r="D24" s="4"/>
      <c r="E24" s="4"/>
      <c r="F24" s="4"/>
      <c r="G24" s="2" t="s">
        <v>297</v>
      </c>
      <c r="H24" s="181" t="s">
        <v>310</v>
      </c>
      <c r="I24" s="181"/>
      <c r="J24" s="181"/>
      <c r="K24" s="181"/>
      <c r="L24" s="181"/>
      <c r="M24" s="181"/>
      <c r="N24" s="181"/>
      <c r="O24" s="181"/>
      <c r="P24" s="181"/>
      <c r="Q24" s="181"/>
      <c r="R24" s="4"/>
      <c r="S24" s="4"/>
      <c r="T24" s="4"/>
      <c r="U24" s="7"/>
      <c r="V24" s="4"/>
      <c r="W24" s="4"/>
      <c r="X24" s="4"/>
      <c r="Y24" s="2" t="s">
        <v>301</v>
      </c>
      <c r="Z24" s="181" t="s">
        <v>311</v>
      </c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4"/>
      <c r="AR24" s="2" t="s">
        <v>130</v>
      </c>
      <c r="AS24" s="181" t="s">
        <v>312</v>
      </c>
      <c r="AT24" s="181"/>
      <c r="AU24" s="181"/>
      <c r="AV24" s="181"/>
      <c r="AW24" s="181"/>
      <c r="AX24" s="181"/>
      <c r="AY24" s="181"/>
      <c r="AZ24" s="181"/>
      <c r="BA24" s="181"/>
      <c r="BB24" s="181"/>
      <c r="BC24" s="4"/>
      <c r="BD24" s="7"/>
      <c r="BE24" s="7"/>
      <c r="BF24" s="4"/>
      <c r="BG24" s="7"/>
      <c r="BH24" s="7"/>
      <c r="BI24" s="4"/>
    </row>
    <row r="25" spans="1:6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7"/>
      <c r="BB25" s="7"/>
      <c r="BC25" s="4"/>
      <c r="BD25" s="7"/>
      <c r="BE25" s="7"/>
      <c r="BF25" s="4"/>
      <c r="BG25" s="7"/>
      <c r="BH25" s="7"/>
      <c r="BI25" s="4"/>
    </row>
    <row r="26" spans="1:61" ht="18" customHeight="1">
      <c r="A26" s="179" t="s">
        <v>313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7"/>
      <c r="BC26" s="4"/>
      <c r="BD26" s="7"/>
      <c r="BE26" s="7"/>
      <c r="BF26" s="4"/>
      <c r="BG26" s="7"/>
      <c r="BH26" s="7"/>
      <c r="BI26" s="4"/>
    </row>
    <row r="27" spans="1:61" ht="12.75" customHeight="1">
      <c r="A27" s="180" t="s">
        <v>250</v>
      </c>
      <c r="B27" s="177" t="s">
        <v>314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 t="s">
        <v>315</v>
      </c>
      <c r="U27" s="177"/>
      <c r="V27" s="177"/>
      <c r="W27" s="177"/>
      <c r="X27" s="177"/>
      <c r="Y27" s="177"/>
      <c r="Z27" s="177"/>
      <c r="AA27" s="177"/>
      <c r="AB27" s="177"/>
      <c r="AC27" s="177" t="s">
        <v>316</v>
      </c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80" t="s">
        <v>317</v>
      </c>
      <c r="AY27" s="180"/>
      <c r="AZ27" s="180"/>
      <c r="BA27" s="180"/>
      <c r="BB27" s="180"/>
      <c r="BC27" s="180"/>
      <c r="BD27" s="177" t="s">
        <v>318</v>
      </c>
      <c r="BE27" s="177"/>
      <c r="BF27" s="177"/>
      <c r="BG27" s="177" t="s">
        <v>148</v>
      </c>
      <c r="BH27" s="177"/>
      <c r="BI27" s="177"/>
    </row>
    <row r="28" spans="1:61" ht="32.25" customHeight="1">
      <c r="A28" s="180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 t="s">
        <v>228</v>
      </c>
      <c r="AD28" s="177"/>
      <c r="AE28" s="177"/>
      <c r="AF28" s="177"/>
      <c r="AG28" s="177"/>
      <c r="AH28" s="177"/>
      <c r="AI28" s="177"/>
      <c r="AJ28" s="177" t="s">
        <v>319</v>
      </c>
      <c r="AK28" s="177"/>
      <c r="AL28" s="177"/>
      <c r="AM28" s="177"/>
      <c r="AN28" s="177"/>
      <c r="AO28" s="177"/>
      <c r="AP28" s="177"/>
      <c r="AQ28" s="177" t="s">
        <v>320</v>
      </c>
      <c r="AR28" s="177"/>
      <c r="AS28" s="177"/>
      <c r="AT28" s="177"/>
      <c r="AU28" s="177"/>
      <c r="AV28" s="177"/>
      <c r="AW28" s="177"/>
      <c r="AX28" s="177" t="s">
        <v>368</v>
      </c>
      <c r="AY28" s="177"/>
      <c r="AZ28" s="177"/>
      <c r="BA28" s="177" t="s">
        <v>369</v>
      </c>
      <c r="BB28" s="177"/>
      <c r="BC28" s="177"/>
      <c r="BD28" s="177"/>
      <c r="BE28" s="178"/>
      <c r="BF28" s="177"/>
      <c r="BG28" s="177"/>
      <c r="BH28" s="178"/>
      <c r="BI28" s="177"/>
    </row>
    <row r="29" spans="1:61" ht="21.75" customHeight="1">
      <c r="A29" s="180"/>
      <c r="B29" s="177" t="s">
        <v>148</v>
      </c>
      <c r="C29" s="177"/>
      <c r="D29" s="177"/>
      <c r="E29" s="177"/>
      <c r="F29" s="177"/>
      <c r="G29" s="177"/>
      <c r="H29" s="177" t="s">
        <v>321</v>
      </c>
      <c r="I29" s="177"/>
      <c r="J29" s="177"/>
      <c r="K29" s="177"/>
      <c r="L29" s="177"/>
      <c r="M29" s="177"/>
      <c r="N29" s="177" t="s">
        <v>322</v>
      </c>
      <c r="O29" s="177"/>
      <c r="P29" s="177"/>
      <c r="Q29" s="177"/>
      <c r="R29" s="177"/>
      <c r="S29" s="177"/>
      <c r="T29" s="177" t="s">
        <v>148</v>
      </c>
      <c r="U29" s="177"/>
      <c r="V29" s="177"/>
      <c r="W29" s="177" t="s">
        <v>321</v>
      </c>
      <c r="X29" s="177"/>
      <c r="Y29" s="177"/>
      <c r="Z29" s="177" t="s">
        <v>322</v>
      </c>
      <c r="AA29" s="177"/>
      <c r="AB29" s="177"/>
      <c r="AC29" s="177" t="s">
        <v>148</v>
      </c>
      <c r="AD29" s="177"/>
      <c r="AE29" s="177"/>
      <c r="AF29" s="177" t="s">
        <v>321</v>
      </c>
      <c r="AG29" s="177"/>
      <c r="AH29" s="177" t="s">
        <v>322</v>
      </c>
      <c r="AI29" s="177"/>
      <c r="AJ29" s="177" t="s">
        <v>148</v>
      </c>
      <c r="AK29" s="177"/>
      <c r="AL29" s="177"/>
      <c r="AM29" s="177" t="s">
        <v>321</v>
      </c>
      <c r="AN29" s="177"/>
      <c r="AO29" s="177" t="s">
        <v>322</v>
      </c>
      <c r="AP29" s="177"/>
      <c r="AQ29" s="177" t="s">
        <v>148</v>
      </c>
      <c r="AR29" s="177"/>
      <c r="AS29" s="177"/>
      <c r="AT29" s="177" t="s">
        <v>321</v>
      </c>
      <c r="AU29" s="177"/>
      <c r="AV29" s="177" t="s">
        <v>322</v>
      </c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</row>
    <row r="30" spans="1:61" ht="9.75" customHeight="1">
      <c r="A30" s="180"/>
      <c r="B30" s="176" t="s">
        <v>323</v>
      </c>
      <c r="C30" s="176"/>
      <c r="D30" s="176"/>
      <c r="E30" s="176" t="s">
        <v>324</v>
      </c>
      <c r="F30" s="176"/>
      <c r="G30" s="176"/>
      <c r="H30" s="176" t="s">
        <v>323</v>
      </c>
      <c r="I30" s="176"/>
      <c r="J30" s="176"/>
      <c r="K30" s="176" t="s">
        <v>324</v>
      </c>
      <c r="L30" s="176"/>
      <c r="M30" s="176"/>
      <c r="N30" s="176" t="s">
        <v>323</v>
      </c>
      <c r="O30" s="176"/>
      <c r="P30" s="176"/>
      <c r="Q30" s="176" t="s">
        <v>324</v>
      </c>
      <c r="R30" s="176"/>
      <c r="S30" s="176"/>
      <c r="T30" s="176" t="s">
        <v>323</v>
      </c>
      <c r="U30" s="176"/>
      <c r="V30" s="176"/>
      <c r="W30" s="176" t="s">
        <v>323</v>
      </c>
      <c r="X30" s="176"/>
      <c r="Y30" s="176"/>
      <c r="Z30" s="176" t="s">
        <v>323</v>
      </c>
      <c r="AA30" s="176"/>
      <c r="AB30" s="176"/>
      <c r="AC30" s="176" t="s">
        <v>323</v>
      </c>
      <c r="AD30" s="176"/>
      <c r="AE30" s="176"/>
      <c r="AF30" s="176" t="s">
        <v>323</v>
      </c>
      <c r="AG30" s="176"/>
      <c r="AH30" s="176" t="s">
        <v>323</v>
      </c>
      <c r="AI30" s="176"/>
      <c r="AJ30" s="176" t="s">
        <v>323</v>
      </c>
      <c r="AK30" s="176"/>
      <c r="AL30" s="176"/>
      <c r="AM30" s="176" t="s">
        <v>323</v>
      </c>
      <c r="AN30" s="176"/>
      <c r="AO30" s="176" t="s">
        <v>323</v>
      </c>
      <c r="AP30" s="176"/>
      <c r="AQ30" s="176" t="s">
        <v>323</v>
      </c>
      <c r="AR30" s="176"/>
      <c r="AS30" s="176"/>
      <c r="AT30" s="176" t="s">
        <v>323</v>
      </c>
      <c r="AU30" s="176"/>
      <c r="AV30" s="176" t="s">
        <v>323</v>
      </c>
      <c r="AW30" s="176"/>
      <c r="AX30" s="176" t="s">
        <v>323</v>
      </c>
      <c r="AY30" s="176"/>
      <c r="AZ30" s="176"/>
      <c r="BA30" s="176" t="s">
        <v>323</v>
      </c>
      <c r="BB30" s="176"/>
      <c r="BC30" s="176"/>
      <c r="BD30" s="176" t="s">
        <v>323</v>
      </c>
      <c r="BE30" s="176"/>
      <c r="BF30" s="176"/>
      <c r="BG30" s="176" t="s">
        <v>323</v>
      </c>
      <c r="BH30" s="176"/>
      <c r="BI30" s="176"/>
    </row>
    <row r="31" spans="1:61" ht="12" customHeight="1">
      <c r="A31" s="11" t="s">
        <v>295</v>
      </c>
      <c r="B31" s="174" t="s">
        <v>325</v>
      </c>
      <c r="C31" s="174"/>
      <c r="D31" s="174"/>
      <c r="E31" s="174" t="s">
        <v>326</v>
      </c>
      <c r="F31" s="174"/>
      <c r="G31" s="174"/>
      <c r="H31" s="174" t="s">
        <v>327</v>
      </c>
      <c r="I31" s="174"/>
      <c r="J31" s="174"/>
      <c r="K31" s="174" t="s">
        <v>328</v>
      </c>
      <c r="L31" s="174"/>
      <c r="M31" s="174"/>
      <c r="N31" s="174" t="s">
        <v>329</v>
      </c>
      <c r="O31" s="174"/>
      <c r="P31" s="174"/>
      <c r="Q31" s="174" t="s">
        <v>330</v>
      </c>
      <c r="R31" s="174"/>
      <c r="S31" s="174"/>
      <c r="T31" s="174" t="s">
        <v>225</v>
      </c>
      <c r="U31" s="174"/>
      <c r="V31" s="174"/>
      <c r="W31" s="174" t="s">
        <v>237</v>
      </c>
      <c r="X31" s="174"/>
      <c r="Y31" s="174"/>
      <c r="Z31" s="174" t="s">
        <v>237</v>
      </c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>
        <v>11</v>
      </c>
      <c r="BE31" s="174"/>
      <c r="BF31" s="174"/>
      <c r="BG31" s="174" t="s">
        <v>332</v>
      </c>
      <c r="BH31" s="174"/>
      <c r="BI31" s="174"/>
    </row>
    <row r="32" spans="1:61" ht="12" customHeight="1">
      <c r="A32" s="11" t="s">
        <v>298</v>
      </c>
      <c r="B32" s="174" t="s">
        <v>333</v>
      </c>
      <c r="C32" s="174"/>
      <c r="D32" s="174"/>
      <c r="E32" s="174" t="s">
        <v>334</v>
      </c>
      <c r="F32" s="174"/>
      <c r="G32" s="174"/>
      <c r="H32" s="174" t="s">
        <v>327</v>
      </c>
      <c r="I32" s="174"/>
      <c r="J32" s="174"/>
      <c r="K32" s="174" t="s">
        <v>328</v>
      </c>
      <c r="L32" s="174"/>
      <c r="M32" s="174"/>
      <c r="N32" s="174" t="s">
        <v>335</v>
      </c>
      <c r="O32" s="174"/>
      <c r="P32" s="174"/>
      <c r="Q32" s="174" t="s">
        <v>336</v>
      </c>
      <c r="R32" s="174"/>
      <c r="S32" s="174"/>
      <c r="T32" s="174" t="s">
        <v>225</v>
      </c>
      <c r="U32" s="174"/>
      <c r="V32" s="174"/>
      <c r="W32" s="174" t="s">
        <v>237</v>
      </c>
      <c r="X32" s="174"/>
      <c r="Y32" s="174"/>
      <c r="Z32" s="174" t="s">
        <v>237</v>
      </c>
      <c r="AA32" s="174"/>
      <c r="AB32" s="174"/>
      <c r="AC32" s="174" t="s">
        <v>224</v>
      </c>
      <c r="AD32" s="174"/>
      <c r="AE32" s="174"/>
      <c r="AF32" s="174"/>
      <c r="AG32" s="174"/>
      <c r="AH32" s="174" t="s">
        <v>224</v>
      </c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>
        <v>11</v>
      </c>
      <c r="BE32" s="174"/>
      <c r="BF32" s="174"/>
      <c r="BG32" s="174" t="s">
        <v>332</v>
      </c>
      <c r="BH32" s="174"/>
      <c r="BI32" s="174"/>
    </row>
    <row r="33" spans="1:61" ht="12" customHeight="1">
      <c r="A33" s="11" t="s">
        <v>299</v>
      </c>
      <c r="B33" s="174">
        <v>26</v>
      </c>
      <c r="C33" s="174"/>
      <c r="D33" s="174"/>
      <c r="E33" s="175" t="s">
        <v>376</v>
      </c>
      <c r="F33" s="174"/>
      <c r="G33" s="174"/>
      <c r="H33" s="174" t="s">
        <v>337</v>
      </c>
      <c r="I33" s="174"/>
      <c r="J33" s="174"/>
      <c r="K33" s="174" t="s">
        <v>338</v>
      </c>
      <c r="L33" s="174"/>
      <c r="M33" s="174"/>
      <c r="N33" s="174">
        <v>12</v>
      </c>
      <c r="O33" s="174"/>
      <c r="P33" s="174"/>
      <c r="Q33" s="175" t="s">
        <v>374</v>
      </c>
      <c r="R33" s="174"/>
      <c r="S33" s="174"/>
      <c r="T33" s="174" t="s">
        <v>225</v>
      </c>
      <c r="U33" s="174"/>
      <c r="V33" s="174"/>
      <c r="W33" s="174" t="s">
        <v>237</v>
      </c>
      <c r="X33" s="174"/>
      <c r="Y33" s="174"/>
      <c r="Z33" s="174" t="s">
        <v>237</v>
      </c>
      <c r="AA33" s="174"/>
      <c r="AB33" s="174"/>
      <c r="AC33" s="174" t="s">
        <v>340</v>
      </c>
      <c r="AD33" s="174"/>
      <c r="AE33" s="174"/>
      <c r="AF33" s="174" t="s">
        <v>225</v>
      </c>
      <c r="AG33" s="174"/>
      <c r="AH33" s="174" t="s">
        <v>231</v>
      </c>
      <c r="AI33" s="174"/>
      <c r="AJ33" s="174" t="s">
        <v>236</v>
      </c>
      <c r="AK33" s="174"/>
      <c r="AL33" s="174"/>
      <c r="AM33" s="174"/>
      <c r="AN33" s="174"/>
      <c r="AO33" s="174" t="s">
        <v>236</v>
      </c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>
        <v>10</v>
      </c>
      <c r="BE33" s="174"/>
      <c r="BF33" s="174"/>
      <c r="BG33" s="174" t="s">
        <v>332</v>
      </c>
      <c r="BH33" s="174"/>
      <c r="BI33" s="174"/>
    </row>
    <row r="34" spans="1:61" ht="12" customHeight="1">
      <c r="A34" s="11" t="s">
        <v>300</v>
      </c>
      <c r="B34" s="174" t="s">
        <v>341</v>
      </c>
      <c r="C34" s="174"/>
      <c r="D34" s="174"/>
      <c r="E34" s="174" t="s">
        <v>342</v>
      </c>
      <c r="F34" s="174"/>
      <c r="G34" s="174"/>
      <c r="H34" s="174" t="s">
        <v>331</v>
      </c>
      <c r="I34" s="174"/>
      <c r="J34" s="174"/>
      <c r="K34" s="174" t="s">
        <v>339</v>
      </c>
      <c r="L34" s="174"/>
      <c r="M34" s="174"/>
      <c r="N34" s="174" t="s">
        <v>331</v>
      </c>
      <c r="O34" s="174"/>
      <c r="P34" s="174"/>
      <c r="Q34" s="174" t="s">
        <v>339</v>
      </c>
      <c r="R34" s="174"/>
      <c r="S34" s="174"/>
      <c r="T34" s="174" t="s">
        <v>237</v>
      </c>
      <c r="U34" s="174"/>
      <c r="V34" s="174"/>
      <c r="W34" s="174" t="s">
        <v>237</v>
      </c>
      <c r="X34" s="174"/>
      <c r="Y34" s="174"/>
      <c r="Z34" s="174"/>
      <c r="AA34" s="174"/>
      <c r="AB34" s="174"/>
      <c r="AC34" s="174" t="s">
        <v>224</v>
      </c>
      <c r="AD34" s="174"/>
      <c r="AE34" s="174"/>
      <c r="AF34" s="174" t="s">
        <v>227</v>
      </c>
      <c r="AG34" s="174"/>
      <c r="AH34" s="174" t="s">
        <v>225</v>
      </c>
      <c r="AI34" s="174"/>
      <c r="AJ34" s="174" t="s">
        <v>227</v>
      </c>
      <c r="AK34" s="174"/>
      <c r="AL34" s="174"/>
      <c r="AM34" s="174" t="s">
        <v>225</v>
      </c>
      <c r="AN34" s="174"/>
      <c r="AO34" s="174" t="s">
        <v>237</v>
      </c>
      <c r="AP34" s="174"/>
      <c r="AQ34" s="174" t="s">
        <v>236</v>
      </c>
      <c r="AR34" s="174"/>
      <c r="AS34" s="174"/>
      <c r="AT34" s="174"/>
      <c r="AU34" s="174"/>
      <c r="AV34" s="174" t="s">
        <v>236</v>
      </c>
      <c r="AW34" s="174"/>
      <c r="AX34" s="174" t="s">
        <v>236</v>
      </c>
      <c r="AY34" s="174"/>
      <c r="AZ34" s="174"/>
      <c r="BA34" s="174" t="s">
        <v>225</v>
      </c>
      <c r="BB34" s="174"/>
      <c r="BC34" s="174"/>
      <c r="BD34" s="174">
        <v>2</v>
      </c>
      <c r="BE34" s="174"/>
      <c r="BF34" s="174"/>
      <c r="BG34" s="174" t="s">
        <v>343</v>
      </c>
      <c r="BH34" s="174"/>
      <c r="BI34" s="174"/>
    </row>
    <row r="35" spans="1:61" ht="12" customHeight="1">
      <c r="A35" s="12" t="s">
        <v>148</v>
      </c>
      <c r="B35" s="172">
        <f>B31+B32+B33+B34</f>
        <v>121</v>
      </c>
      <c r="C35" s="172"/>
      <c r="D35" s="172"/>
      <c r="E35" s="173" t="s">
        <v>377</v>
      </c>
      <c r="F35" s="173"/>
      <c r="G35" s="173"/>
      <c r="H35" s="172"/>
      <c r="I35" s="172"/>
      <c r="J35" s="172"/>
      <c r="K35" s="173" t="s">
        <v>344</v>
      </c>
      <c r="L35" s="173"/>
      <c r="M35" s="173"/>
      <c r="N35" s="172"/>
      <c r="O35" s="172"/>
      <c r="P35" s="172"/>
      <c r="Q35" s="173" t="s">
        <v>375</v>
      </c>
      <c r="R35" s="173"/>
      <c r="S35" s="173"/>
      <c r="T35" s="172" t="s">
        <v>235</v>
      </c>
      <c r="U35" s="172"/>
      <c r="V35" s="172"/>
      <c r="W35" s="172"/>
      <c r="X35" s="172"/>
      <c r="Y35" s="172"/>
      <c r="Z35" s="172"/>
      <c r="AA35" s="172"/>
      <c r="AB35" s="172"/>
      <c r="AC35" s="172" t="s">
        <v>230</v>
      </c>
      <c r="AD35" s="172"/>
      <c r="AE35" s="172"/>
      <c r="AF35" s="172"/>
      <c r="AG35" s="172"/>
      <c r="AH35" s="172"/>
      <c r="AI35" s="172"/>
      <c r="AJ35" s="172" t="s">
        <v>235</v>
      </c>
      <c r="AK35" s="172"/>
      <c r="AL35" s="172"/>
      <c r="AM35" s="172"/>
      <c r="AN35" s="172"/>
      <c r="AO35" s="172"/>
      <c r="AP35" s="172"/>
      <c r="AQ35" s="172" t="s">
        <v>236</v>
      </c>
      <c r="AR35" s="172"/>
      <c r="AS35" s="172"/>
      <c r="AT35" s="172"/>
      <c r="AU35" s="172"/>
      <c r="AV35" s="172"/>
      <c r="AW35" s="172"/>
      <c r="AX35" s="172" t="s">
        <v>236</v>
      </c>
      <c r="AY35" s="172"/>
      <c r="AZ35" s="172"/>
      <c r="BA35" s="172" t="s">
        <v>225</v>
      </c>
      <c r="BB35" s="172"/>
      <c r="BC35" s="172"/>
      <c r="BD35" s="172">
        <v>34</v>
      </c>
      <c r="BE35" s="172"/>
      <c r="BF35" s="172"/>
      <c r="BG35" s="172" t="s">
        <v>345</v>
      </c>
      <c r="BH35" s="172"/>
      <c r="BI35" s="172"/>
    </row>
  </sheetData>
  <sheetProtection/>
  <mergeCells count="410">
    <mergeCell ref="A2:Q2"/>
    <mergeCell ref="A3:A5"/>
    <mergeCell ref="B3:E3"/>
    <mergeCell ref="F3:F4"/>
    <mergeCell ref="G3:I3"/>
    <mergeCell ref="J3:J4"/>
    <mergeCell ref="K3:M3"/>
    <mergeCell ref="O3:R3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A7:A8"/>
    <mergeCell ref="B7:B8"/>
    <mergeCell ref="C7:C8"/>
    <mergeCell ref="D7:D8"/>
    <mergeCell ref="AT3:AV3"/>
    <mergeCell ref="AW3:AW4"/>
    <mergeCell ref="S3:S4"/>
    <mergeCell ref="T3:V3"/>
    <mergeCell ref="W3:W4"/>
    <mergeCell ref="X3:Z3"/>
    <mergeCell ref="I7:I8"/>
    <mergeCell ref="J7:J8"/>
    <mergeCell ref="K7:K8"/>
    <mergeCell ref="L7:L8"/>
    <mergeCell ref="E7:E8"/>
    <mergeCell ref="F7:F8"/>
    <mergeCell ref="G7:G8"/>
    <mergeCell ref="H7:H8"/>
    <mergeCell ref="Q7:Q8"/>
    <mergeCell ref="R7:R8"/>
    <mergeCell ref="S7:S8"/>
    <mergeCell ref="T7:T8"/>
    <mergeCell ref="M7:M8"/>
    <mergeCell ref="N7:N8"/>
    <mergeCell ref="O7:O8"/>
    <mergeCell ref="P7:P8"/>
    <mergeCell ref="Y7:Y8"/>
    <mergeCell ref="Z7:Z8"/>
    <mergeCell ref="AA7:AA8"/>
    <mergeCell ref="AB7:AB8"/>
    <mergeCell ref="U7:U8"/>
    <mergeCell ref="V7:V8"/>
    <mergeCell ref="W7:W8"/>
    <mergeCell ref="X7:X8"/>
    <mergeCell ref="AG7:AG8"/>
    <mergeCell ref="AH7:AH8"/>
    <mergeCell ref="AI7:AI8"/>
    <mergeCell ref="AJ7:AJ8"/>
    <mergeCell ref="AC7:AC8"/>
    <mergeCell ref="AD7:AD8"/>
    <mergeCell ref="AE7:AE8"/>
    <mergeCell ref="AF7:AF8"/>
    <mergeCell ref="AO7:AO8"/>
    <mergeCell ref="AP7:AP8"/>
    <mergeCell ref="AQ7:AQ8"/>
    <mergeCell ref="AR7:AR8"/>
    <mergeCell ref="AK7:AK8"/>
    <mergeCell ref="AL7:AL8"/>
    <mergeCell ref="AM7:AM8"/>
    <mergeCell ref="AN7:AN8"/>
    <mergeCell ref="AY7:AY8"/>
    <mergeCell ref="AZ7:AZ8"/>
    <mergeCell ref="AS7:AS8"/>
    <mergeCell ref="AT7:AT8"/>
    <mergeCell ref="AU7:AU8"/>
    <mergeCell ref="AV7:AV8"/>
    <mergeCell ref="A10:A11"/>
    <mergeCell ref="B10:B11"/>
    <mergeCell ref="C10:C11"/>
    <mergeCell ref="D10:D11"/>
    <mergeCell ref="E10:E11"/>
    <mergeCell ref="F10:F11"/>
    <mergeCell ref="I10:I11"/>
    <mergeCell ref="J10:J11"/>
    <mergeCell ref="K10:K11"/>
    <mergeCell ref="L10:L11"/>
    <mergeCell ref="BA7:BA8"/>
    <mergeCell ref="B9:BA9"/>
    <mergeCell ref="G10:G11"/>
    <mergeCell ref="H10:H11"/>
    <mergeCell ref="AW7:AW8"/>
    <mergeCell ref="AX7:AX8"/>
    <mergeCell ref="Q10:Q11"/>
    <mergeCell ref="R10:R11"/>
    <mergeCell ref="S10:S11"/>
    <mergeCell ref="T10:T11"/>
    <mergeCell ref="M10:M11"/>
    <mergeCell ref="N10:N11"/>
    <mergeCell ref="O10:O11"/>
    <mergeCell ref="P10:P11"/>
    <mergeCell ref="Y10:Y11"/>
    <mergeCell ref="Z10:Z11"/>
    <mergeCell ref="AA10:AA11"/>
    <mergeCell ref="AB10:AB11"/>
    <mergeCell ref="U10:U11"/>
    <mergeCell ref="V10:V11"/>
    <mergeCell ref="W10:W11"/>
    <mergeCell ref="X10:X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AO10:AO11"/>
    <mergeCell ref="AP10:AP11"/>
    <mergeCell ref="AQ10:AQ11"/>
    <mergeCell ref="AR10:AR11"/>
    <mergeCell ref="AK10:AK11"/>
    <mergeCell ref="AL10:AL11"/>
    <mergeCell ref="AM10:AM11"/>
    <mergeCell ref="AN10:AN11"/>
    <mergeCell ref="AY10:AY11"/>
    <mergeCell ref="AZ10:AZ11"/>
    <mergeCell ref="AS10:AS11"/>
    <mergeCell ref="AT10:AT11"/>
    <mergeCell ref="AU10:AU11"/>
    <mergeCell ref="AV10:AV11"/>
    <mergeCell ref="A13:A14"/>
    <mergeCell ref="B13:B14"/>
    <mergeCell ref="C13:C14"/>
    <mergeCell ref="D13:D14"/>
    <mergeCell ref="E13:E14"/>
    <mergeCell ref="F13:F14"/>
    <mergeCell ref="I13:I14"/>
    <mergeCell ref="J13:J14"/>
    <mergeCell ref="K13:K14"/>
    <mergeCell ref="L13:L14"/>
    <mergeCell ref="BA10:BA11"/>
    <mergeCell ref="B12:BA12"/>
    <mergeCell ref="G13:G14"/>
    <mergeCell ref="H13:H14"/>
    <mergeCell ref="AW10:AW11"/>
    <mergeCell ref="AX10:AX11"/>
    <mergeCell ref="Q13:Q14"/>
    <mergeCell ref="R13:R14"/>
    <mergeCell ref="S13:S14"/>
    <mergeCell ref="T13:T14"/>
    <mergeCell ref="M13:M14"/>
    <mergeCell ref="N13:N14"/>
    <mergeCell ref="O13:O14"/>
    <mergeCell ref="P13:P14"/>
    <mergeCell ref="Y13:Y14"/>
    <mergeCell ref="Z13:Z14"/>
    <mergeCell ref="AA13:AA14"/>
    <mergeCell ref="AB13:AB14"/>
    <mergeCell ref="U13:U14"/>
    <mergeCell ref="V13:V14"/>
    <mergeCell ref="W13:W14"/>
    <mergeCell ref="X13:X14"/>
    <mergeCell ref="AG13:AG14"/>
    <mergeCell ref="AH13:AH14"/>
    <mergeCell ref="AI13:AI14"/>
    <mergeCell ref="AJ13:AJ14"/>
    <mergeCell ref="AC13:AC14"/>
    <mergeCell ref="AD13:AD14"/>
    <mergeCell ref="AE13:AE14"/>
    <mergeCell ref="AF13:AF14"/>
    <mergeCell ref="AO13:AO14"/>
    <mergeCell ref="AP13:AP14"/>
    <mergeCell ref="AQ13:AQ14"/>
    <mergeCell ref="AR13:AR14"/>
    <mergeCell ref="AK13:AK14"/>
    <mergeCell ref="AL13:AL14"/>
    <mergeCell ref="AM13:AM14"/>
    <mergeCell ref="AN13:AN14"/>
    <mergeCell ref="AW13:AW14"/>
    <mergeCell ref="AX13:AX14"/>
    <mergeCell ref="AY13:AY14"/>
    <mergeCell ref="AZ13:AZ14"/>
    <mergeCell ref="AS13:AS14"/>
    <mergeCell ref="AT13:AT14"/>
    <mergeCell ref="AU13:AU14"/>
    <mergeCell ref="AV13:AV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M16:M17"/>
    <mergeCell ref="N16:N17"/>
    <mergeCell ref="O16:O17"/>
    <mergeCell ref="P16:P17"/>
    <mergeCell ref="I16:I17"/>
    <mergeCell ref="J16:J17"/>
    <mergeCell ref="K16:K17"/>
    <mergeCell ref="L16:L17"/>
    <mergeCell ref="U16:U17"/>
    <mergeCell ref="V16:V17"/>
    <mergeCell ref="W16:W17"/>
    <mergeCell ref="X16:X17"/>
    <mergeCell ref="Q16:Q17"/>
    <mergeCell ref="R16:R17"/>
    <mergeCell ref="S16:S17"/>
    <mergeCell ref="T16:T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AK16:AK17"/>
    <mergeCell ref="AL16:AL17"/>
    <mergeCell ref="AM16:AM17"/>
    <mergeCell ref="AN16:AN17"/>
    <mergeCell ref="AG16:AG17"/>
    <mergeCell ref="AH16:AH17"/>
    <mergeCell ref="AI16:AI17"/>
    <mergeCell ref="AJ16:AJ17"/>
    <mergeCell ref="AS16:AS17"/>
    <mergeCell ref="AT16:AT17"/>
    <mergeCell ref="AU16:AU17"/>
    <mergeCell ref="AV16:AV17"/>
    <mergeCell ref="AO16:AO17"/>
    <mergeCell ref="AP16:AP17"/>
    <mergeCell ref="AQ16:AQ17"/>
    <mergeCell ref="AR16:AR17"/>
    <mergeCell ref="A20:F20"/>
    <mergeCell ref="H20:V20"/>
    <mergeCell ref="Z20:AF20"/>
    <mergeCell ref="AS20:BI20"/>
    <mergeCell ref="BA16:BA17"/>
    <mergeCell ref="B18:BA18"/>
    <mergeCell ref="AW16:AW17"/>
    <mergeCell ref="AX16:AX17"/>
    <mergeCell ref="AY16:AY17"/>
    <mergeCell ref="AZ16:AZ17"/>
    <mergeCell ref="H22:Q22"/>
    <mergeCell ref="Z22:AP22"/>
    <mergeCell ref="AS22:BF22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AH29:AI29"/>
    <mergeCell ref="AJ29:AL29"/>
    <mergeCell ref="AQ29:AS29"/>
    <mergeCell ref="W29:Y29"/>
    <mergeCell ref="Z29:AB29"/>
    <mergeCell ref="AC29:AE29"/>
    <mergeCell ref="AF29:AG29"/>
    <mergeCell ref="Q30:S30"/>
    <mergeCell ref="T30:V30"/>
    <mergeCell ref="W30:Y30"/>
    <mergeCell ref="Z30:AB30"/>
    <mergeCell ref="AO29:AP29"/>
    <mergeCell ref="AC30:AE30"/>
    <mergeCell ref="AF30:AG30"/>
    <mergeCell ref="AH30:AI30"/>
    <mergeCell ref="AJ30:AL30"/>
    <mergeCell ref="AV29:AW29"/>
    <mergeCell ref="AT29:AU29"/>
    <mergeCell ref="AM29:AN29"/>
    <mergeCell ref="B30:D30"/>
    <mergeCell ref="E30:G30"/>
    <mergeCell ref="H30:J30"/>
    <mergeCell ref="K30:M30"/>
    <mergeCell ref="N30:P30"/>
    <mergeCell ref="AV30:AW30"/>
    <mergeCell ref="AX30:AZ30"/>
    <mergeCell ref="BA30:BC30"/>
    <mergeCell ref="BD30:BF30"/>
    <mergeCell ref="AM30:AN30"/>
    <mergeCell ref="AO30:AP30"/>
    <mergeCell ref="AQ30:AS30"/>
    <mergeCell ref="AT30:AU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BD31:BF31"/>
    <mergeCell ref="AM31:AN31"/>
    <mergeCell ref="AO31:AP31"/>
    <mergeCell ref="AQ31:AS31"/>
    <mergeCell ref="AT31:AU31"/>
    <mergeCell ref="AC31:AE31"/>
    <mergeCell ref="AF31:AG31"/>
    <mergeCell ref="AH31:AI31"/>
    <mergeCell ref="AJ31:AL31"/>
    <mergeCell ref="Q32:S32"/>
    <mergeCell ref="T32:V32"/>
    <mergeCell ref="W32:Y32"/>
    <mergeCell ref="AV31:AW31"/>
    <mergeCell ref="AX31:AZ31"/>
    <mergeCell ref="BA31:BC31"/>
    <mergeCell ref="Z32:AB32"/>
    <mergeCell ref="AC32:AE32"/>
    <mergeCell ref="AF32:AG32"/>
    <mergeCell ref="AH32:AI32"/>
    <mergeCell ref="BG31:BI31"/>
    <mergeCell ref="B32:D32"/>
    <mergeCell ref="E32:G32"/>
    <mergeCell ref="H32:J32"/>
    <mergeCell ref="K32:M32"/>
    <mergeCell ref="N32:P32"/>
    <mergeCell ref="AV32:AW32"/>
    <mergeCell ref="AX32:AZ32"/>
    <mergeCell ref="BA32:BC32"/>
    <mergeCell ref="AJ32:AL32"/>
    <mergeCell ref="AM32:AN32"/>
    <mergeCell ref="AO32:AP32"/>
    <mergeCell ref="AQ32:AS32"/>
    <mergeCell ref="BD32:BF32"/>
    <mergeCell ref="BG32:BI32"/>
    <mergeCell ref="B33:D33"/>
    <mergeCell ref="E33:G33"/>
    <mergeCell ref="H33:J33"/>
    <mergeCell ref="K33:M33"/>
    <mergeCell ref="N33:P33"/>
    <mergeCell ref="AT32:AU32"/>
    <mergeCell ref="BG33:BI33"/>
    <mergeCell ref="AQ33:AS33"/>
    <mergeCell ref="AT33:AU33"/>
    <mergeCell ref="AV33:AW33"/>
    <mergeCell ref="AX33:AZ33"/>
    <mergeCell ref="BA33:BC33"/>
    <mergeCell ref="BD33:BF33"/>
    <mergeCell ref="B34:D34"/>
    <mergeCell ref="E34:G34"/>
    <mergeCell ref="H34:J34"/>
    <mergeCell ref="K34:M34"/>
    <mergeCell ref="Q33:S33"/>
    <mergeCell ref="T33:V33"/>
    <mergeCell ref="W33:Y33"/>
    <mergeCell ref="Z33:AB33"/>
    <mergeCell ref="AC33:AE33"/>
    <mergeCell ref="AF33:AG33"/>
    <mergeCell ref="AM33:AN33"/>
    <mergeCell ref="AO33:AP33"/>
    <mergeCell ref="AH33:AI33"/>
    <mergeCell ref="AJ33:AL33"/>
    <mergeCell ref="AQ34:AS34"/>
    <mergeCell ref="Z34:AB34"/>
    <mergeCell ref="AC34:AE34"/>
    <mergeCell ref="AF34:AG34"/>
    <mergeCell ref="AH34:AI34"/>
    <mergeCell ref="N34:P34"/>
    <mergeCell ref="Q34:S34"/>
    <mergeCell ref="T34:V34"/>
    <mergeCell ref="W34:Y34"/>
    <mergeCell ref="T35:V35"/>
    <mergeCell ref="BD34:BF34"/>
    <mergeCell ref="BG34:BI34"/>
    <mergeCell ref="AT34:AU34"/>
    <mergeCell ref="AV34:AW34"/>
    <mergeCell ref="AX34:AZ34"/>
    <mergeCell ref="BA34:BC34"/>
    <mergeCell ref="AJ34:AL34"/>
    <mergeCell ref="AM34:AN34"/>
    <mergeCell ref="AO34:AP34"/>
    <mergeCell ref="B35:D35"/>
    <mergeCell ref="E35:G35"/>
    <mergeCell ref="H35:J35"/>
    <mergeCell ref="K35:M35"/>
    <mergeCell ref="N35:P35"/>
    <mergeCell ref="Q35:S35"/>
    <mergeCell ref="AH35:AI35"/>
    <mergeCell ref="AJ35:AL35"/>
    <mergeCell ref="AM35:AN35"/>
    <mergeCell ref="AO35:AP35"/>
    <mergeCell ref="W35:Y35"/>
    <mergeCell ref="Z35:AB35"/>
    <mergeCell ref="AC35:AE35"/>
    <mergeCell ref="AF35:AG35"/>
    <mergeCell ref="BA35:BC35"/>
    <mergeCell ref="BD35:BF35"/>
    <mergeCell ref="BG35:BI35"/>
    <mergeCell ref="AQ35:AS35"/>
    <mergeCell ref="AT35:AU35"/>
    <mergeCell ref="AV35:AW35"/>
    <mergeCell ref="AX35:AZ35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205"/>
  <sheetViews>
    <sheetView showGridLines="0" tabSelected="1" zoomScalePageLayoutView="0" workbookViewId="0" topLeftCell="A1">
      <selection activeCell="I10" sqref="I10"/>
    </sheetView>
  </sheetViews>
  <sheetFormatPr defaultColWidth="14.66015625" defaultRowHeight="13.5" customHeight="1"/>
  <cols>
    <col min="1" max="1" width="12.66015625" style="0" customWidth="1"/>
    <col min="2" max="2" width="21.5" style="0" customWidth="1"/>
    <col min="3" max="3" width="3" style="0" customWidth="1"/>
    <col min="4" max="4" width="2.33203125" style="0" customWidth="1"/>
    <col min="5" max="5" width="2.83203125" style="0" customWidth="1"/>
    <col min="6" max="6" width="1.66796875" style="0" customWidth="1"/>
    <col min="7" max="7" width="4.16015625" style="0" customWidth="1"/>
    <col min="8" max="8" width="4" style="0" customWidth="1"/>
    <col min="9" max="9" width="3.83203125" style="0" customWidth="1"/>
    <col min="10" max="10" width="4.5" style="0" customWidth="1"/>
    <col min="11" max="11" width="3.83203125" style="0" customWidth="1"/>
    <col min="12" max="12" width="3.33203125" style="0" customWidth="1"/>
    <col min="13" max="13" width="3.16015625" style="0" customWidth="1"/>
    <col min="14" max="15" width="2.83203125" style="0" customWidth="1"/>
    <col min="16" max="16" width="3.66015625" style="0" customWidth="1"/>
    <col min="17" max="17" width="3.33203125" style="0" customWidth="1"/>
    <col min="18" max="18" width="3.83203125" style="0" customWidth="1"/>
    <col min="19" max="20" width="3.5" style="0" customWidth="1"/>
    <col min="21" max="22" width="3.16015625" style="0" customWidth="1"/>
    <col min="23" max="23" width="2.83203125" style="0" customWidth="1"/>
    <col min="24" max="24" width="3.83203125" style="0" customWidth="1"/>
    <col min="25" max="25" width="0" style="0" hidden="1" customWidth="1"/>
    <col min="26" max="26" width="1.3359375" style="0" customWidth="1"/>
    <col min="27" max="27" width="0" style="0" hidden="1" customWidth="1"/>
    <col min="28" max="28" width="3" style="0" customWidth="1"/>
    <col min="29" max="29" width="3.66015625" style="0" customWidth="1"/>
    <col min="30" max="30" width="3.16015625" style="0" customWidth="1"/>
    <col min="31" max="31" width="3.33203125" style="0" customWidth="1"/>
    <col min="32" max="32" width="0" style="0" hidden="1" customWidth="1"/>
    <col min="33" max="33" width="1.5" style="0" customWidth="1"/>
    <col min="34" max="34" width="0" style="0" hidden="1" customWidth="1"/>
    <col min="35" max="35" width="3.66015625" style="0" customWidth="1"/>
    <col min="36" max="36" width="3.5" style="0" customWidth="1"/>
    <col min="37" max="37" width="3.33203125" style="0" customWidth="1"/>
    <col min="38" max="38" width="3.83203125" style="0" customWidth="1"/>
    <col min="39" max="39" width="0" style="0" hidden="1" customWidth="1"/>
    <col min="40" max="40" width="1.5" style="0" customWidth="1"/>
    <col min="41" max="41" width="0" style="0" hidden="1" customWidth="1"/>
    <col min="42" max="43" width="3.16015625" style="0" customWidth="1"/>
    <col min="44" max="45" width="3" style="0" customWidth="1"/>
    <col min="46" max="46" width="0" style="0" hidden="1" customWidth="1"/>
    <col min="47" max="47" width="2.5" style="0" customWidth="1"/>
    <col min="48" max="48" width="0" style="0" hidden="1" customWidth="1"/>
    <col min="49" max="49" width="3.33203125" style="0" customWidth="1"/>
    <col min="50" max="50" width="3" style="0" customWidth="1"/>
    <col min="51" max="51" width="3.16015625" style="0" customWidth="1"/>
    <col min="52" max="52" width="2.83203125" style="0" customWidth="1"/>
    <col min="53" max="53" width="0" style="0" hidden="1" customWidth="1"/>
    <col min="54" max="54" width="2.83203125" style="0" customWidth="1"/>
    <col min="55" max="55" width="0" style="0" hidden="1" customWidth="1"/>
    <col min="56" max="56" width="3.83203125" style="0" customWidth="1"/>
    <col min="57" max="58" width="3.16015625" style="0" customWidth="1"/>
    <col min="59" max="59" width="3.5" style="0" customWidth="1"/>
    <col min="60" max="60" width="0" style="0" hidden="1" customWidth="1"/>
    <col min="61" max="61" width="2.5" style="0" customWidth="1"/>
    <col min="62" max="62" width="0" style="0" hidden="1" customWidth="1"/>
  </cols>
  <sheetData>
    <row r="1" spans="1:62" ht="12.75" customHeight="1">
      <c r="A1" s="218" t="s">
        <v>129</v>
      </c>
      <c r="B1" s="225" t="s">
        <v>370</v>
      </c>
      <c r="C1" s="217" t="s">
        <v>131</v>
      </c>
      <c r="D1" s="217"/>
      <c r="E1" s="217"/>
      <c r="F1" s="217"/>
      <c r="G1" s="220"/>
      <c r="H1" s="220"/>
      <c r="I1" s="220"/>
      <c r="J1" s="220"/>
      <c r="K1" s="220"/>
      <c r="L1" s="220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</row>
    <row r="2" spans="1:62" ht="16.5" customHeight="1">
      <c r="A2" s="218"/>
      <c r="B2" s="225"/>
      <c r="C2" s="217"/>
      <c r="D2" s="217"/>
      <c r="E2" s="217"/>
      <c r="F2" s="217"/>
      <c r="G2" s="220"/>
      <c r="H2" s="220"/>
      <c r="I2" s="220"/>
      <c r="J2" s="220"/>
      <c r="K2" s="220"/>
      <c r="L2" s="220"/>
      <c r="M2" s="219" t="s">
        <v>480</v>
      </c>
      <c r="N2" s="219"/>
      <c r="O2" s="219"/>
      <c r="P2" s="219"/>
      <c r="Q2" s="219"/>
      <c r="R2" s="219"/>
      <c r="S2" s="219"/>
      <c r="T2" s="219"/>
      <c r="U2" s="219" t="s">
        <v>481</v>
      </c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 t="s">
        <v>132</v>
      </c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 t="s">
        <v>133</v>
      </c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78" t="s">
        <v>134</v>
      </c>
    </row>
    <row r="3" spans="1:62" ht="12.75" customHeight="1">
      <c r="A3" s="218"/>
      <c r="B3" s="225"/>
      <c r="C3" s="214" t="s">
        <v>135</v>
      </c>
      <c r="D3" s="214" t="s">
        <v>136</v>
      </c>
      <c r="E3" s="214" t="s">
        <v>137</v>
      </c>
      <c r="F3" s="214" t="s">
        <v>138</v>
      </c>
      <c r="G3" s="215" t="s">
        <v>139</v>
      </c>
      <c r="H3" s="214" t="s">
        <v>140</v>
      </c>
      <c r="I3" s="217" t="s">
        <v>141</v>
      </c>
      <c r="J3" s="217"/>
      <c r="K3" s="217"/>
      <c r="L3" s="217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 t="s">
        <v>142</v>
      </c>
      <c r="AB3" s="218"/>
      <c r="AC3" s="218"/>
      <c r="AD3" s="218"/>
      <c r="AE3" s="218"/>
      <c r="AF3" s="218"/>
      <c r="AG3" s="218"/>
      <c r="AH3" s="218" t="s">
        <v>143</v>
      </c>
      <c r="AI3" s="218"/>
      <c r="AJ3" s="218"/>
      <c r="AK3" s="218"/>
      <c r="AL3" s="218"/>
      <c r="AM3" s="218"/>
      <c r="AN3" s="218"/>
      <c r="AO3" s="218" t="s">
        <v>144</v>
      </c>
      <c r="AP3" s="218"/>
      <c r="AQ3" s="218"/>
      <c r="AR3" s="218"/>
      <c r="AS3" s="218"/>
      <c r="AT3" s="218"/>
      <c r="AU3" s="218"/>
      <c r="AV3" s="218" t="s">
        <v>145</v>
      </c>
      <c r="AW3" s="218"/>
      <c r="AX3" s="218"/>
      <c r="AY3" s="218"/>
      <c r="AZ3" s="218"/>
      <c r="BA3" s="218"/>
      <c r="BB3" s="218"/>
      <c r="BC3" s="218" t="s">
        <v>146</v>
      </c>
      <c r="BD3" s="218"/>
      <c r="BE3" s="218"/>
      <c r="BF3" s="218"/>
      <c r="BG3" s="218"/>
      <c r="BH3" s="218"/>
      <c r="BI3" s="218"/>
      <c r="BJ3" s="78" t="s">
        <v>147</v>
      </c>
    </row>
    <row r="4" spans="1:62" ht="12.75" customHeight="1">
      <c r="A4" s="218"/>
      <c r="B4" s="225"/>
      <c r="C4" s="214"/>
      <c r="D4" s="214"/>
      <c r="E4" s="214"/>
      <c r="F4" s="214"/>
      <c r="G4" s="221"/>
      <c r="H4" s="214"/>
      <c r="I4" s="222" t="s">
        <v>148</v>
      </c>
      <c r="J4" s="218" t="s">
        <v>149</v>
      </c>
      <c r="K4" s="218"/>
      <c r="L4" s="218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 t="s">
        <v>150</v>
      </c>
      <c r="AB4" s="219"/>
      <c r="AC4" s="219"/>
      <c r="AD4" s="219"/>
      <c r="AE4" s="219"/>
      <c r="AF4" s="219"/>
      <c r="AG4" s="219"/>
      <c r="AH4" s="219" t="s">
        <v>151</v>
      </c>
      <c r="AI4" s="219"/>
      <c r="AJ4" s="219"/>
      <c r="AK4" s="219"/>
      <c r="AL4" s="219"/>
      <c r="AM4" s="219"/>
      <c r="AN4" s="219"/>
      <c r="AO4" s="219" t="s">
        <v>379</v>
      </c>
      <c r="AP4" s="219"/>
      <c r="AQ4" s="219"/>
      <c r="AR4" s="219"/>
      <c r="AS4" s="219"/>
      <c r="AT4" s="219"/>
      <c r="AU4" s="219"/>
      <c r="AV4" s="219" t="s">
        <v>152</v>
      </c>
      <c r="AW4" s="219"/>
      <c r="AX4" s="219"/>
      <c r="AY4" s="219"/>
      <c r="AZ4" s="219"/>
      <c r="BA4" s="219"/>
      <c r="BB4" s="219"/>
      <c r="BC4" s="219" t="s">
        <v>152</v>
      </c>
      <c r="BD4" s="219"/>
      <c r="BE4" s="219"/>
      <c r="BF4" s="219"/>
      <c r="BG4" s="219"/>
      <c r="BH4" s="219"/>
      <c r="BI4" s="219"/>
      <c r="BJ4" s="78" t="s">
        <v>153</v>
      </c>
    </row>
    <row r="5" spans="1:62" ht="15.75" customHeight="1">
      <c r="A5" s="218"/>
      <c r="B5" s="225"/>
      <c r="C5" s="214"/>
      <c r="D5" s="214"/>
      <c r="E5" s="214"/>
      <c r="F5" s="214"/>
      <c r="G5" s="221"/>
      <c r="H5" s="214"/>
      <c r="I5" s="214"/>
      <c r="J5" s="214" t="s">
        <v>154</v>
      </c>
      <c r="K5" s="214" t="s">
        <v>155</v>
      </c>
      <c r="L5" s="215" t="s">
        <v>156</v>
      </c>
      <c r="M5" s="215" t="s">
        <v>158</v>
      </c>
      <c r="N5" s="215" t="s">
        <v>148</v>
      </c>
      <c r="O5" s="217" t="s">
        <v>149</v>
      </c>
      <c r="P5" s="217"/>
      <c r="Q5" s="215" t="s">
        <v>158</v>
      </c>
      <c r="R5" s="215" t="s">
        <v>148</v>
      </c>
      <c r="S5" s="217" t="s">
        <v>149</v>
      </c>
      <c r="T5" s="217"/>
      <c r="U5" s="215" t="s">
        <v>158</v>
      </c>
      <c r="V5" s="215" t="s">
        <v>148</v>
      </c>
      <c r="W5" s="217" t="s">
        <v>149</v>
      </c>
      <c r="X5" s="217"/>
      <c r="Y5" s="217"/>
      <c r="Z5" s="217"/>
      <c r="AA5" s="218" t="s">
        <v>157</v>
      </c>
      <c r="AB5" s="215" t="s">
        <v>158</v>
      </c>
      <c r="AC5" s="215" t="s">
        <v>148</v>
      </c>
      <c r="AD5" s="217" t="s">
        <v>149</v>
      </c>
      <c r="AE5" s="217"/>
      <c r="AF5" s="217"/>
      <c r="AG5" s="217"/>
      <c r="AH5" s="218" t="s">
        <v>157</v>
      </c>
      <c r="AI5" s="215" t="s">
        <v>158</v>
      </c>
      <c r="AJ5" s="215" t="s">
        <v>148</v>
      </c>
      <c r="AK5" s="217" t="s">
        <v>149</v>
      </c>
      <c r="AL5" s="217"/>
      <c r="AM5" s="217"/>
      <c r="AN5" s="217"/>
      <c r="AO5" s="218" t="s">
        <v>157</v>
      </c>
      <c r="AP5" s="215" t="s">
        <v>158</v>
      </c>
      <c r="AQ5" s="215" t="s">
        <v>148</v>
      </c>
      <c r="AR5" s="217" t="s">
        <v>149</v>
      </c>
      <c r="AS5" s="217"/>
      <c r="AT5" s="217"/>
      <c r="AU5" s="217"/>
      <c r="AV5" s="218" t="s">
        <v>157</v>
      </c>
      <c r="AW5" s="215" t="s">
        <v>158</v>
      </c>
      <c r="AX5" s="215" t="s">
        <v>148</v>
      </c>
      <c r="AY5" s="217" t="s">
        <v>149</v>
      </c>
      <c r="AZ5" s="217"/>
      <c r="BA5" s="217"/>
      <c r="BB5" s="217"/>
      <c r="BC5" s="218" t="s">
        <v>157</v>
      </c>
      <c r="BD5" s="215" t="s">
        <v>158</v>
      </c>
      <c r="BE5" s="215" t="s">
        <v>148</v>
      </c>
      <c r="BF5" s="217" t="s">
        <v>149</v>
      </c>
      <c r="BG5" s="217"/>
      <c r="BH5" s="217"/>
      <c r="BI5" s="217"/>
      <c r="BJ5" s="218" t="s">
        <v>157</v>
      </c>
    </row>
    <row r="6" spans="1:62" ht="61.5" customHeight="1">
      <c r="A6" s="218"/>
      <c r="B6" s="225"/>
      <c r="C6" s="214"/>
      <c r="D6" s="214"/>
      <c r="E6" s="214"/>
      <c r="F6" s="214"/>
      <c r="G6" s="216"/>
      <c r="H6" s="214"/>
      <c r="I6" s="214"/>
      <c r="J6" s="214"/>
      <c r="K6" s="214"/>
      <c r="L6" s="216"/>
      <c r="M6" s="216"/>
      <c r="N6" s="216"/>
      <c r="O6" s="79" t="s">
        <v>154</v>
      </c>
      <c r="P6" s="79" t="s">
        <v>155</v>
      </c>
      <c r="Q6" s="216"/>
      <c r="R6" s="216"/>
      <c r="S6" s="79" t="s">
        <v>154</v>
      </c>
      <c r="T6" s="79" t="s">
        <v>155</v>
      </c>
      <c r="U6" s="216"/>
      <c r="V6" s="216"/>
      <c r="W6" s="79" t="s">
        <v>154</v>
      </c>
      <c r="X6" s="79" t="s">
        <v>155</v>
      </c>
      <c r="Y6" s="217" t="s">
        <v>159</v>
      </c>
      <c r="Z6" s="79" t="s">
        <v>156</v>
      </c>
      <c r="AA6" s="218"/>
      <c r="AB6" s="216"/>
      <c r="AC6" s="216"/>
      <c r="AD6" s="79" t="s">
        <v>154</v>
      </c>
      <c r="AE6" s="79" t="s">
        <v>155</v>
      </c>
      <c r="AF6" s="217" t="s">
        <v>159</v>
      </c>
      <c r="AG6" s="79" t="s">
        <v>156</v>
      </c>
      <c r="AH6" s="218"/>
      <c r="AI6" s="216"/>
      <c r="AJ6" s="216"/>
      <c r="AK6" s="79" t="s">
        <v>154</v>
      </c>
      <c r="AL6" s="79" t="s">
        <v>155</v>
      </c>
      <c r="AM6" s="217" t="s">
        <v>159</v>
      </c>
      <c r="AN6" s="79" t="s">
        <v>156</v>
      </c>
      <c r="AO6" s="218"/>
      <c r="AP6" s="216"/>
      <c r="AQ6" s="216"/>
      <c r="AR6" s="79" t="s">
        <v>154</v>
      </c>
      <c r="AS6" s="79" t="s">
        <v>155</v>
      </c>
      <c r="AT6" s="217" t="s">
        <v>159</v>
      </c>
      <c r="AU6" s="79" t="s">
        <v>156</v>
      </c>
      <c r="AV6" s="218"/>
      <c r="AW6" s="216"/>
      <c r="AX6" s="216"/>
      <c r="AY6" s="79" t="s">
        <v>154</v>
      </c>
      <c r="AZ6" s="79" t="s">
        <v>155</v>
      </c>
      <c r="BA6" s="217" t="s">
        <v>159</v>
      </c>
      <c r="BB6" s="79" t="s">
        <v>156</v>
      </c>
      <c r="BC6" s="218"/>
      <c r="BD6" s="216"/>
      <c r="BE6" s="216"/>
      <c r="BF6" s="79" t="s">
        <v>154</v>
      </c>
      <c r="BG6" s="79" t="s">
        <v>155</v>
      </c>
      <c r="BH6" s="217" t="s">
        <v>159</v>
      </c>
      <c r="BI6" s="79" t="s">
        <v>156</v>
      </c>
      <c r="BJ6" s="218"/>
    </row>
    <row r="7" spans="1:62" ht="13.5" customHeight="1">
      <c r="A7" s="80" t="s">
        <v>5</v>
      </c>
      <c r="B7" s="80" t="s">
        <v>8</v>
      </c>
      <c r="C7" s="80" t="s">
        <v>12</v>
      </c>
      <c r="D7" s="80" t="s">
        <v>16</v>
      </c>
      <c r="E7" s="80" t="s">
        <v>18</v>
      </c>
      <c r="F7" s="80" t="s">
        <v>14</v>
      </c>
      <c r="G7" s="80" t="s">
        <v>33</v>
      </c>
      <c r="H7" s="80" t="s">
        <v>39</v>
      </c>
      <c r="I7" s="80" t="s">
        <v>44</v>
      </c>
      <c r="J7" s="80" t="s">
        <v>47</v>
      </c>
      <c r="K7" s="80" t="s">
        <v>50</v>
      </c>
      <c r="L7" s="80" t="s">
        <v>56</v>
      </c>
      <c r="M7" s="80" t="s">
        <v>62</v>
      </c>
      <c r="N7" s="80" t="s">
        <v>65</v>
      </c>
      <c r="O7" s="80" t="s">
        <v>68</v>
      </c>
      <c r="P7" s="80" t="s">
        <v>74</v>
      </c>
      <c r="Q7" s="80" t="s">
        <v>82</v>
      </c>
      <c r="R7" s="80" t="s">
        <v>86</v>
      </c>
      <c r="S7" s="80" t="s">
        <v>89</v>
      </c>
      <c r="T7" s="80" t="s">
        <v>91</v>
      </c>
      <c r="U7" s="80" t="s">
        <v>104</v>
      </c>
      <c r="V7" s="80" t="s">
        <v>107</v>
      </c>
      <c r="W7" s="80" t="s">
        <v>110</v>
      </c>
      <c r="X7" s="80" t="s">
        <v>113</v>
      </c>
      <c r="Y7" s="80" t="s">
        <v>117</v>
      </c>
      <c r="Z7" s="80" t="s">
        <v>119</v>
      </c>
      <c r="AA7" s="80" t="s">
        <v>122</v>
      </c>
      <c r="AB7" s="80" t="s">
        <v>126</v>
      </c>
      <c r="AC7" s="80" t="s">
        <v>160</v>
      </c>
      <c r="AD7" s="80" t="s">
        <v>161</v>
      </c>
      <c r="AE7" s="80" t="s">
        <v>162</v>
      </c>
      <c r="AF7" s="80" t="s">
        <v>163</v>
      </c>
      <c r="AG7" s="80" t="s">
        <v>164</v>
      </c>
      <c r="AH7" s="80" t="s">
        <v>165</v>
      </c>
      <c r="AI7" s="80" t="s">
        <v>166</v>
      </c>
      <c r="AJ7" s="80" t="s">
        <v>167</v>
      </c>
      <c r="AK7" s="80" t="s">
        <v>168</v>
      </c>
      <c r="AL7" s="80" t="s">
        <v>169</v>
      </c>
      <c r="AM7" s="80" t="s">
        <v>170</v>
      </c>
      <c r="AN7" s="80" t="s">
        <v>171</v>
      </c>
      <c r="AO7" s="80" t="s">
        <v>172</v>
      </c>
      <c r="AP7" s="80" t="s">
        <v>173</v>
      </c>
      <c r="AQ7" s="80" t="s">
        <v>174</v>
      </c>
      <c r="AR7" s="80" t="s">
        <v>175</v>
      </c>
      <c r="AS7" s="80" t="s">
        <v>176</v>
      </c>
      <c r="AT7" s="80" t="s">
        <v>177</v>
      </c>
      <c r="AU7" s="80" t="s">
        <v>178</v>
      </c>
      <c r="AV7" s="80" t="s">
        <v>179</v>
      </c>
      <c r="AW7" s="80" t="s">
        <v>180</v>
      </c>
      <c r="AX7" s="80" t="s">
        <v>181</v>
      </c>
      <c r="AY7" s="80" t="s">
        <v>182</v>
      </c>
      <c r="AZ7" s="80" t="s">
        <v>183</v>
      </c>
      <c r="BA7" s="80" t="s">
        <v>184</v>
      </c>
      <c r="BB7" s="80" t="s">
        <v>185</v>
      </c>
      <c r="BC7" s="80" t="s">
        <v>186</v>
      </c>
      <c r="BD7" s="80" t="s">
        <v>187</v>
      </c>
      <c r="BE7" s="80" t="s">
        <v>188</v>
      </c>
      <c r="BF7" s="80" t="s">
        <v>189</v>
      </c>
      <c r="BG7" s="80" t="s">
        <v>190</v>
      </c>
      <c r="BH7" s="80" t="s">
        <v>191</v>
      </c>
      <c r="BI7" s="80" t="s">
        <v>192</v>
      </c>
      <c r="BJ7" s="80" t="s">
        <v>193</v>
      </c>
    </row>
    <row r="8" spans="1:62" ht="3.75" customHeight="1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ht="13.5" customHeight="1" thickBot="1">
      <c r="A9" s="33"/>
      <c r="B9" s="34" t="s">
        <v>198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5">
        <f>N10/16</f>
        <v>39.5625</v>
      </c>
      <c r="O9" s="33"/>
      <c r="P9" s="33"/>
      <c r="Q9" s="33"/>
      <c r="R9" s="35">
        <f>R10/23</f>
        <v>36</v>
      </c>
      <c r="S9" s="33"/>
      <c r="T9" s="33"/>
      <c r="U9" s="33"/>
      <c r="V9" s="35"/>
      <c r="W9" s="33"/>
      <c r="X9" s="33"/>
      <c r="Y9" s="33"/>
      <c r="Z9" s="33"/>
      <c r="AA9" s="35"/>
      <c r="AB9" s="33"/>
      <c r="AC9" s="35"/>
      <c r="AD9" s="33"/>
      <c r="AE9" s="33"/>
      <c r="AF9" s="33"/>
      <c r="AG9" s="33"/>
      <c r="AH9" s="35"/>
      <c r="AI9" s="33"/>
      <c r="AJ9" s="35"/>
      <c r="AK9" s="33"/>
      <c r="AL9" s="33"/>
      <c r="AM9" s="33"/>
      <c r="AN9" s="33"/>
      <c r="AO9" s="35"/>
      <c r="AP9" s="33"/>
      <c r="AQ9" s="35"/>
      <c r="AR9" s="33"/>
      <c r="AS9" s="33"/>
      <c r="AT9" s="33"/>
      <c r="AU9" s="33"/>
      <c r="AV9" s="35"/>
      <c r="AW9" s="33"/>
      <c r="AX9" s="35"/>
      <c r="AY9" s="33"/>
      <c r="AZ9" s="33"/>
      <c r="BA9" s="33"/>
      <c r="BB9" s="33"/>
      <c r="BC9" s="35"/>
      <c r="BD9" s="33"/>
      <c r="BE9" s="35"/>
      <c r="BF9" s="33"/>
      <c r="BG9" s="33"/>
      <c r="BH9" s="33"/>
      <c r="BI9" s="33"/>
      <c r="BJ9" s="35" t="s">
        <v>199</v>
      </c>
    </row>
    <row r="10" spans="1:62" ht="36.75" customHeight="1" thickBot="1">
      <c r="A10" s="36" t="s">
        <v>201</v>
      </c>
      <c r="B10" s="48" t="s">
        <v>202</v>
      </c>
      <c r="C10" s="17"/>
      <c r="D10" s="18"/>
      <c r="E10" s="18"/>
      <c r="F10" s="18"/>
      <c r="G10" s="226">
        <f>G12+G13+G14+G15+G16+G17+G18+G19+G21+G22+G23+G24+G25</f>
        <v>1476</v>
      </c>
      <c r="H10" s="58">
        <f aca="true" t="shared" si="0" ref="H10:T10">H12+H13+H14+H15+H16+H17+H18+H19+H21+H22+H23+H24+H25</f>
        <v>72</v>
      </c>
      <c r="I10" s="226">
        <f t="shared" si="0"/>
        <v>1404</v>
      </c>
      <c r="J10" s="58">
        <f t="shared" si="0"/>
        <v>1111</v>
      </c>
      <c r="K10" s="58">
        <f t="shared" si="0"/>
        <v>293</v>
      </c>
      <c r="L10" s="58">
        <f t="shared" si="0"/>
        <v>0</v>
      </c>
      <c r="M10" s="58">
        <f t="shared" si="0"/>
        <v>36</v>
      </c>
      <c r="N10" s="58">
        <f t="shared" si="0"/>
        <v>633</v>
      </c>
      <c r="O10" s="58">
        <f t="shared" si="0"/>
        <v>501</v>
      </c>
      <c r="P10" s="58">
        <f t="shared" si="0"/>
        <v>114</v>
      </c>
      <c r="Q10" s="58">
        <f t="shared" si="0"/>
        <v>36</v>
      </c>
      <c r="R10" s="58">
        <f t="shared" si="0"/>
        <v>828</v>
      </c>
      <c r="S10" s="58">
        <f t="shared" si="0"/>
        <v>658</v>
      </c>
      <c r="T10" s="58">
        <f t="shared" si="0"/>
        <v>170</v>
      </c>
      <c r="U10" s="18"/>
      <c r="V10" s="18"/>
      <c r="W10" s="18"/>
      <c r="X10" s="18"/>
      <c r="Y10" s="18"/>
      <c r="Z10" s="19"/>
      <c r="AA10" s="17"/>
      <c r="AB10" s="18"/>
      <c r="AC10" s="18"/>
      <c r="AD10" s="18"/>
      <c r="AE10" s="18"/>
      <c r="AF10" s="18"/>
      <c r="AG10" s="19"/>
      <c r="AH10" s="17"/>
      <c r="AI10" s="18"/>
      <c r="AJ10" s="18"/>
      <c r="AK10" s="18"/>
      <c r="AL10" s="18"/>
      <c r="AM10" s="18"/>
      <c r="AN10" s="19"/>
      <c r="AO10" s="17"/>
      <c r="AP10" s="18"/>
      <c r="AQ10" s="18"/>
      <c r="AR10" s="18"/>
      <c r="AS10" s="18"/>
      <c r="AT10" s="18"/>
      <c r="AU10" s="19"/>
      <c r="AV10" s="17"/>
      <c r="AW10" s="18"/>
      <c r="AX10" s="18"/>
      <c r="AY10" s="18"/>
      <c r="AZ10" s="18"/>
      <c r="BA10" s="18"/>
      <c r="BB10" s="19"/>
      <c r="BC10" s="17"/>
      <c r="BD10" s="18"/>
      <c r="BE10" s="18"/>
      <c r="BF10" s="18"/>
      <c r="BG10" s="18"/>
      <c r="BH10" s="18"/>
      <c r="BI10" s="19"/>
      <c r="BJ10" s="38"/>
    </row>
    <row r="11" spans="1:62" ht="3.75" customHeight="1">
      <c r="A11" s="39"/>
      <c r="B11" s="4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33"/>
    </row>
    <row r="12" spans="1:62" ht="18" customHeight="1">
      <c r="A12" s="223" t="s">
        <v>472</v>
      </c>
      <c r="B12" s="102" t="s">
        <v>381</v>
      </c>
      <c r="C12" s="103">
        <v>2</v>
      </c>
      <c r="D12" s="104"/>
      <c r="E12" s="104">
        <v>1</v>
      </c>
      <c r="F12" s="105"/>
      <c r="G12" s="107">
        <f aca="true" t="shared" si="1" ref="G12:G19">H12+I12</f>
        <v>102</v>
      </c>
      <c r="H12" s="108">
        <v>24</v>
      </c>
      <c r="I12" s="109">
        <f aca="true" t="shared" si="2" ref="I12:I19">N12+R12</f>
        <v>78</v>
      </c>
      <c r="J12" s="109">
        <v>78</v>
      </c>
      <c r="K12" s="109"/>
      <c r="L12" s="116"/>
      <c r="M12" s="117">
        <v>12</v>
      </c>
      <c r="N12" s="109">
        <v>32</v>
      </c>
      <c r="O12" s="113">
        <v>32</v>
      </c>
      <c r="P12" s="114"/>
      <c r="Q12" s="118">
        <v>12</v>
      </c>
      <c r="R12" s="109">
        <v>46</v>
      </c>
      <c r="S12" s="113">
        <v>46</v>
      </c>
      <c r="T12" s="114"/>
      <c r="U12" s="23"/>
      <c r="V12" s="25"/>
      <c r="W12" s="23"/>
      <c r="X12" s="23"/>
      <c r="Y12" s="23"/>
      <c r="Z12" s="24"/>
      <c r="AA12" s="27"/>
      <c r="AB12" s="23"/>
      <c r="AC12" s="25"/>
      <c r="AD12" s="23"/>
      <c r="AE12" s="23"/>
      <c r="AF12" s="23"/>
      <c r="AG12" s="24"/>
      <c r="AH12" s="27"/>
      <c r="AI12" s="23"/>
      <c r="AJ12" s="25"/>
      <c r="AK12" s="23"/>
      <c r="AL12" s="23"/>
      <c r="AM12" s="23"/>
      <c r="AN12" s="24"/>
      <c r="AO12" s="27"/>
      <c r="AP12" s="23"/>
      <c r="AQ12" s="25"/>
      <c r="AR12" s="23"/>
      <c r="AS12" s="23"/>
      <c r="AT12" s="23"/>
      <c r="AU12" s="24"/>
      <c r="AV12" s="27"/>
      <c r="AW12" s="23"/>
      <c r="AX12" s="25"/>
      <c r="AY12" s="23"/>
      <c r="AZ12" s="23"/>
      <c r="BA12" s="23"/>
      <c r="BB12" s="24"/>
      <c r="BC12" s="27"/>
      <c r="BD12" s="23"/>
      <c r="BE12" s="25"/>
      <c r="BF12" s="23"/>
      <c r="BG12" s="23"/>
      <c r="BH12" s="23"/>
      <c r="BI12" s="24"/>
      <c r="BJ12" s="41"/>
    </row>
    <row r="13" spans="1:62" ht="17.25" customHeight="1">
      <c r="A13" s="224"/>
      <c r="B13" s="102" t="s">
        <v>382</v>
      </c>
      <c r="C13" s="103"/>
      <c r="D13" s="104"/>
      <c r="E13" s="104">
        <v>2</v>
      </c>
      <c r="F13" s="105">
        <v>1</v>
      </c>
      <c r="G13" s="110">
        <f t="shared" si="1"/>
        <v>117</v>
      </c>
      <c r="H13" s="104">
        <v>0</v>
      </c>
      <c r="I13" s="111">
        <f t="shared" si="2"/>
        <v>117</v>
      </c>
      <c r="J13" s="111">
        <v>117</v>
      </c>
      <c r="K13" s="111"/>
      <c r="L13" s="119"/>
      <c r="M13" s="103">
        <v>0</v>
      </c>
      <c r="N13" s="111">
        <v>48</v>
      </c>
      <c r="O13" s="115">
        <v>48</v>
      </c>
      <c r="P13" s="105"/>
      <c r="Q13" s="120">
        <v>0</v>
      </c>
      <c r="R13" s="111">
        <v>69</v>
      </c>
      <c r="S13" s="115">
        <v>69</v>
      </c>
      <c r="T13" s="105"/>
      <c r="U13" s="23"/>
      <c r="V13" s="25"/>
      <c r="W13" s="23"/>
      <c r="X13" s="23"/>
      <c r="Y13" s="23"/>
      <c r="Z13" s="24"/>
      <c r="AA13" s="27"/>
      <c r="AB13" s="23"/>
      <c r="AC13" s="25"/>
      <c r="AD13" s="23"/>
      <c r="AE13" s="23"/>
      <c r="AF13" s="23"/>
      <c r="AG13" s="24"/>
      <c r="AH13" s="27"/>
      <c r="AI13" s="23"/>
      <c r="AJ13" s="25"/>
      <c r="AK13" s="23"/>
      <c r="AL13" s="23"/>
      <c r="AM13" s="23"/>
      <c r="AN13" s="24"/>
      <c r="AO13" s="27"/>
      <c r="AP13" s="23"/>
      <c r="AQ13" s="25"/>
      <c r="AR13" s="23"/>
      <c r="AS13" s="23"/>
      <c r="AT13" s="23"/>
      <c r="AU13" s="24"/>
      <c r="AV13" s="27"/>
      <c r="AW13" s="23"/>
      <c r="AX13" s="25"/>
      <c r="AY13" s="23"/>
      <c r="AZ13" s="23"/>
      <c r="BA13" s="23"/>
      <c r="BB13" s="24"/>
      <c r="BC13" s="27"/>
      <c r="BD13" s="23"/>
      <c r="BE13" s="25"/>
      <c r="BF13" s="23"/>
      <c r="BG13" s="23"/>
      <c r="BH13" s="23"/>
      <c r="BI13" s="24"/>
      <c r="BJ13" s="41"/>
    </row>
    <row r="14" spans="1:62" ht="27" customHeight="1">
      <c r="A14" s="149" t="s">
        <v>473</v>
      </c>
      <c r="B14" s="102" t="s">
        <v>471</v>
      </c>
      <c r="C14" s="103"/>
      <c r="D14" s="104"/>
      <c r="E14" s="104">
        <v>3</v>
      </c>
      <c r="F14" s="105"/>
      <c r="G14" s="110">
        <v>39</v>
      </c>
      <c r="H14" s="104">
        <v>0</v>
      </c>
      <c r="I14" s="111">
        <v>39</v>
      </c>
      <c r="J14" s="111">
        <v>39</v>
      </c>
      <c r="K14" s="111"/>
      <c r="L14" s="119"/>
      <c r="M14" s="103">
        <v>0</v>
      </c>
      <c r="N14" s="111">
        <v>57</v>
      </c>
      <c r="O14" s="115">
        <v>39</v>
      </c>
      <c r="P14" s="105"/>
      <c r="Q14" s="120"/>
      <c r="R14" s="111"/>
      <c r="S14" s="115"/>
      <c r="T14" s="105"/>
      <c r="U14" s="23"/>
      <c r="V14" s="25"/>
      <c r="W14" s="23"/>
      <c r="X14" s="23"/>
      <c r="Y14" s="23"/>
      <c r="Z14" s="24"/>
      <c r="AA14" s="27"/>
      <c r="AB14" s="23"/>
      <c r="AC14" s="25"/>
      <c r="AD14" s="23"/>
      <c r="AE14" s="23"/>
      <c r="AF14" s="23"/>
      <c r="AG14" s="24"/>
      <c r="AH14" s="27"/>
      <c r="AI14" s="23"/>
      <c r="AJ14" s="25"/>
      <c r="AK14" s="23"/>
      <c r="AL14" s="23"/>
      <c r="AM14" s="23"/>
      <c r="AN14" s="24"/>
      <c r="AO14" s="27"/>
      <c r="AP14" s="23"/>
      <c r="AQ14" s="25"/>
      <c r="AR14" s="23"/>
      <c r="AS14" s="23"/>
      <c r="AT14" s="23"/>
      <c r="AU14" s="24"/>
      <c r="AV14" s="27"/>
      <c r="AW14" s="23"/>
      <c r="AX14" s="25"/>
      <c r="AY14" s="23"/>
      <c r="AZ14" s="23"/>
      <c r="BA14" s="23"/>
      <c r="BB14" s="24"/>
      <c r="BC14" s="27"/>
      <c r="BD14" s="23"/>
      <c r="BE14" s="25"/>
      <c r="BF14" s="23"/>
      <c r="BG14" s="23"/>
      <c r="BH14" s="23"/>
      <c r="BI14" s="24"/>
      <c r="BJ14" s="41"/>
    </row>
    <row r="15" spans="1:62" ht="18" customHeight="1">
      <c r="A15" s="149" t="s">
        <v>474</v>
      </c>
      <c r="B15" s="102" t="s">
        <v>383</v>
      </c>
      <c r="C15" s="103"/>
      <c r="D15" s="104"/>
      <c r="E15" s="104">
        <v>2</v>
      </c>
      <c r="F15" s="105">
        <v>1</v>
      </c>
      <c r="G15" s="110">
        <v>78</v>
      </c>
      <c r="H15" s="104">
        <v>0</v>
      </c>
      <c r="I15" s="111">
        <v>78</v>
      </c>
      <c r="J15" s="111"/>
      <c r="K15" s="111">
        <v>78</v>
      </c>
      <c r="L15" s="119"/>
      <c r="M15" s="103">
        <v>0</v>
      </c>
      <c r="N15" s="111">
        <v>48</v>
      </c>
      <c r="O15" s="104"/>
      <c r="P15" s="121">
        <v>48</v>
      </c>
      <c r="Q15" s="120">
        <v>0</v>
      </c>
      <c r="R15" s="111">
        <v>69</v>
      </c>
      <c r="S15" s="104"/>
      <c r="T15" s="121">
        <v>69</v>
      </c>
      <c r="U15" s="23"/>
      <c r="V15" s="25"/>
      <c r="W15" s="23"/>
      <c r="X15" s="23"/>
      <c r="Y15" s="23"/>
      <c r="Z15" s="24"/>
      <c r="AA15" s="27"/>
      <c r="AB15" s="23"/>
      <c r="AC15" s="25"/>
      <c r="AD15" s="23"/>
      <c r="AE15" s="23"/>
      <c r="AF15" s="23"/>
      <c r="AG15" s="24"/>
      <c r="AH15" s="27"/>
      <c r="AI15" s="23"/>
      <c r="AJ15" s="25"/>
      <c r="AK15" s="23"/>
      <c r="AL15" s="23"/>
      <c r="AM15" s="23"/>
      <c r="AN15" s="24"/>
      <c r="AO15" s="27"/>
      <c r="AP15" s="23"/>
      <c r="AQ15" s="25"/>
      <c r="AR15" s="23"/>
      <c r="AS15" s="23"/>
      <c r="AT15" s="23"/>
      <c r="AU15" s="24"/>
      <c r="AV15" s="27"/>
      <c r="AW15" s="23"/>
      <c r="AX15" s="25"/>
      <c r="AY15" s="23"/>
      <c r="AZ15" s="23"/>
      <c r="BA15" s="23"/>
      <c r="BB15" s="24"/>
      <c r="BC15" s="27"/>
      <c r="BD15" s="23"/>
      <c r="BE15" s="25"/>
      <c r="BF15" s="23"/>
      <c r="BG15" s="23"/>
      <c r="BH15" s="23"/>
      <c r="BI15" s="24"/>
      <c r="BJ15" s="41"/>
    </row>
    <row r="16" spans="1:62" ht="30" customHeight="1">
      <c r="A16" s="149" t="s">
        <v>475</v>
      </c>
      <c r="B16" s="102" t="s">
        <v>384</v>
      </c>
      <c r="C16" s="103"/>
      <c r="D16" s="104"/>
      <c r="E16" s="104">
        <v>2</v>
      </c>
      <c r="F16" s="105">
        <v>1</v>
      </c>
      <c r="G16" s="110">
        <f t="shared" si="1"/>
        <v>234</v>
      </c>
      <c r="H16" s="104">
        <v>0</v>
      </c>
      <c r="I16" s="111">
        <f t="shared" si="2"/>
        <v>234</v>
      </c>
      <c r="J16" s="111">
        <v>234</v>
      </c>
      <c r="K16" s="111"/>
      <c r="L16" s="119"/>
      <c r="M16" s="103">
        <v>0</v>
      </c>
      <c r="N16" s="111">
        <v>96</v>
      </c>
      <c r="O16" s="115">
        <v>96</v>
      </c>
      <c r="P16" s="105"/>
      <c r="Q16" s="120">
        <v>0</v>
      </c>
      <c r="R16" s="111">
        <v>138</v>
      </c>
      <c r="S16" s="115">
        <v>138</v>
      </c>
      <c r="T16" s="105"/>
      <c r="U16" s="23"/>
      <c r="V16" s="25"/>
      <c r="W16" s="23"/>
      <c r="X16" s="23"/>
      <c r="Y16" s="23"/>
      <c r="Z16" s="24"/>
      <c r="AA16" s="27"/>
      <c r="AB16" s="23"/>
      <c r="AC16" s="25"/>
      <c r="AD16" s="23"/>
      <c r="AE16" s="23"/>
      <c r="AF16" s="23"/>
      <c r="AG16" s="24"/>
      <c r="AH16" s="27"/>
      <c r="AI16" s="23"/>
      <c r="AJ16" s="25"/>
      <c r="AK16" s="23"/>
      <c r="AL16" s="23"/>
      <c r="AM16" s="23"/>
      <c r="AN16" s="24"/>
      <c r="AO16" s="27"/>
      <c r="AP16" s="23"/>
      <c r="AQ16" s="25"/>
      <c r="AR16" s="23"/>
      <c r="AS16" s="23"/>
      <c r="AT16" s="23"/>
      <c r="AU16" s="24"/>
      <c r="AV16" s="27"/>
      <c r="AW16" s="23"/>
      <c r="AX16" s="25"/>
      <c r="AY16" s="23"/>
      <c r="AZ16" s="23"/>
      <c r="BA16" s="23"/>
      <c r="BB16" s="24"/>
      <c r="BC16" s="27"/>
      <c r="BD16" s="23"/>
      <c r="BE16" s="25"/>
      <c r="BF16" s="23"/>
      <c r="BG16" s="23"/>
      <c r="BH16" s="23"/>
      <c r="BI16" s="24"/>
      <c r="BJ16" s="41"/>
    </row>
    <row r="17" spans="1:62" ht="15.75" customHeight="1">
      <c r="A17" s="223" t="s">
        <v>476</v>
      </c>
      <c r="B17" s="102" t="s">
        <v>15</v>
      </c>
      <c r="C17" s="103"/>
      <c r="D17" s="104"/>
      <c r="E17" s="104">
        <v>2</v>
      </c>
      <c r="F17" s="105">
        <v>1</v>
      </c>
      <c r="G17" s="110">
        <f t="shared" si="1"/>
        <v>117</v>
      </c>
      <c r="H17" s="104">
        <v>0</v>
      </c>
      <c r="I17" s="111">
        <f t="shared" si="2"/>
        <v>117</v>
      </c>
      <c r="J17" s="111">
        <v>2</v>
      </c>
      <c r="K17" s="111">
        <v>115</v>
      </c>
      <c r="L17" s="119"/>
      <c r="M17" s="103">
        <v>0</v>
      </c>
      <c r="N17" s="111">
        <v>48</v>
      </c>
      <c r="O17" s="115">
        <v>2</v>
      </c>
      <c r="P17" s="105">
        <v>46</v>
      </c>
      <c r="Q17" s="120">
        <v>0</v>
      </c>
      <c r="R17" s="111">
        <v>69</v>
      </c>
      <c r="S17" s="115"/>
      <c r="T17" s="105">
        <v>69</v>
      </c>
      <c r="U17" s="23"/>
      <c r="V17" s="25"/>
      <c r="W17" s="23"/>
      <c r="X17" s="23"/>
      <c r="Y17" s="23"/>
      <c r="Z17" s="24"/>
      <c r="AA17" s="27"/>
      <c r="AB17" s="23"/>
      <c r="AC17" s="25"/>
      <c r="AD17" s="23"/>
      <c r="AE17" s="23"/>
      <c r="AF17" s="23"/>
      <c r="AG17" s="24"/>
      <c r="AH17" s="27"/>
      <c r="AI17" s="23"/>
      <c r="AJ17" s="25"/>
      <c r="AK17" s="23"/>
      <c r="AL17" s="23"/>
      <c r="AM17" s="23"/>
      <c r="AN17" s="24"/>
      <c r="AO17" s="27"/>
      <c r="AP17" s="23"/>
      <c r="AQ17" s="25"/>
      <c r="AR17" s="23"/>
      <c r="AS17" s="23"/>
      <c r="AT17" s="23"/>
      <c r="AU17" s="24"/>
      <c r="AV17" s="27"/>
      <c r="AW17" s="23"/>
      <c r="AX17" s="25"/>
      <c r="AY17" s="23"/>
      <c r="AZ17" s="23"/>
      <c r="BA17" s="23"/>
      <c r="BB17" s="24"/>
      <c r="BC17" s="27"/>
      <c r="BD17" s="23"/>
      <c r="BE17" s="25"/>
      <c r="BF17" s="23"/>
      <c r="BG17" s="23"/>
      <c r="BH17" s="23"/>
      <c r="BI17" s="24"/>
      <c r="BJ17" s="41"/>
    </row>
    <row r="18" spans="1:62" ht="45.75" customHeight="1">
      <c r="A18" s="224"/>
      <c r="B18" s="102" t="s">
        <v>385</v>
      </c>
      <c r="C18" s="103"/>
      <c r="D18" s="104"/>
      <c r="E18" s="104">
        <v>2</v>
      </c>
      <c r="F18" s="105">
        <v>1</v>
      </c>
      <c r="G18" s="110">
        <f t="shared" si="1"/>
        <v>70</v>
      </c>
      <c r="H18" s="104">
        <v>0</v>
      </c>
      <c r="I18" s="111">
        <f t="shared" si="2"/>
        <v>70</v>
      </c>
      <c r="J18" s="111">
        <v>70</v>
      </c>
      <c r="K18" s="111"/>
      <c r="L18" s="119"/>
      <c r="M18" s="103">
        <v>0</v>
      </c>
      <c r="N18" s="111">
        <v>32</v>
      </c>
      <c r="O18" s="115">
        <v>32</v>
      </c>
      <c r="P18" s="121"/>
      <c r="Q18" s="120">
        <v>0</v>
      </c>
      <c r="R18" s="111">
        <v>38</v>
      </c>
      <c r="S18" s="115">
        <v>38</v>
      </c>
      <c r="T18" s="121"/>
      <c r="U18" s="23"/>
      <c r="V18" s="25"/>
      <c r="W18" s="23"/>
      <c r="X18" s="23"/>
      <c r="Y18" s="23"/>
      <c r="Z18" s="24"/>
      <c r="AA18" s="27"/>
      <c r="AB18" s="23"/>
      <c r="AC18" s="25"/>
      <c r="AD18" s="23"/>
      <c r="AE18" s="23"/>
      <c r="AF18" s="23"/>
      <c r="AG18" s="24"/>
      <c r="AH18" s="27"/>
      <c r="AI18" s="23"/>
      <c r="AJ18" s="25"/>
      <c r="AK18" s="23"/>
      <c r="AL18" s="23"/>
      <c r="AM18" s="23"/>
      <c r="AN18" s="24"/>
      <c r="AO18" s="27"/>
      <c r="AP18" s="23"/>
      <c r="AQ18" s="25"/>
      <c r="AR18" s="23"/>
      <c r="AS18" s="23"/>
      <c r="AT18" s="23"/>
      <c r="AU18" s="24"/>
      <c r="AV18" s="27"/>
      <c r="AW18" s="23"/>
      <c r="AX18" s="25"/>
      <c r="AY18" s="23"/>
      <c r="AZ18" s="23"/>
      <c r="BA18" s="23"/>
      <c r="BB18" s="24"/>
      <c r="BC18" s="27"/>
      <c r="BD18" s="23"/>
      <c r="BE18" s="25"/>
      <c r="BF18" s="23"/>
      <c r="BG18" s="23"/>
      <c r="BH18" s="23"/>
      <c r="BI18" s="24"/>
      <c r="BJ18" s="41"/>
    </row>
    <row r="19" spans="1:62" ht="24.75" customHeight="1">
      <c r="A19" s="149" t="s">
        <v>477</v>
      </c>
      <c r="B19" s="102" t="s">
        <v>391</v>
      </c>
      <c r="C19" s="103"/>
      <c r="D19" s="104"/>
      <c r="E19" s="104">
        <v>2</v>
      </c>
      <c r="F19" s="105"/>
      <c r="G19" s="110">
        <f t="shared" si="1"/>
        <v>37</v>
      </c>
      <c r="H19" s="104">
        <v>0</v>
      </c>
      <c r="I19" s="111">
        <f t="shared" si="2"/>
        <v>37</v>
      </c>
      <c r="J19" s="111">
        <v>37</v>
      </c>
      <c r="K19" s="111"/>
      <c r="L19" s="119"/>
      <c r="M19" s="103"/>
      <c r="N19" s="111"/>
      <c r="O19" s="115"/>
      <c r="P19" s="105"/>
      <c r="Q19" s="120">
        <v>0</v>
      </c>
      <c r="R19" s="111">
        <v>37</v>
      </c>
      <c r="S19" s="115">
        <v>37</v>
      </c>
      <c r="T19" s="121"/>
      <c r="U19" s="23"/>
      <c r="V19" s="25"/>
      <c r="W19" s="23"/>
      <c r="X19" s="23"/>
      <c r="Y19" s="23"/>
      <c r="Z19" s="24"/>
      <c r="AA19" s="27"/>
      <c r="AB19" s="23"/>
      <c r="AC19" s="25"/>
      <c r="AD19" s="23"/>
      <c r="AE19" s="23"/>
      <c r="AF19" s="23"/>
      <c r="AG19" s="24"/>
      <c r="AH19" s="27"/>
      <c r="AI19" s="23"/>
      <c r="AJ19" s="25"/>
      <c r="AK19" s="23"/>
      <c r="AL19" s="23"/>
      <c r="AM19" s="23"/>
      <c r="AN19" s="24"/>
      <c r="AO19" s="27"/>
      <c r="AP19" s="23"/>
      <c r="AQ19" s="25"/>
      <c r="AR19" s="23"/>
      <c r="AS19" s="23"/>
      <c r="AT19" s="23"/>
      <c r="AU19" s="24"/>
      <c r="AV19" s="27"/>
      <c r="AW19" s="23"/>
      <c r="AX19" s="25"/>
      <c r="AY19" s="23"/>
      <c r="AZ19" s="23"/>
      <c r="BA19" s="23"/>
      <c r="BB19" s="24"/>
      <c r="BC19" s="27"/>
      <c r="BD19" s="23"/>
      <c r="BE19" s="25"/>
      <c r="BF19" s="23"/>
      <c r="BG19" s="23"/>
      <c r="BH19" s="23"/>
      <c r="BI19" s="24"/>
      <c r="BJ19" s="41"/>
    </row>
    <row r="20" spans="1:62" ht="3.75" customHeight="1" thickBot="1">
      <c r="A20" s="106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123"/>
      <c r="O20" s="123"/>
      <c r="P20" s="125"/>
      <c r="Q20" s="123"/>
      <c r="R20" s="123"/>
      <c r="S20" s="123"/>
      <c r="T20" s="12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33"/>
    </row>
    <row r="21" spans="1:62" ht="18.75" customHeight="1">
      <c r="A21" s="223" t="s">
        <v>478</v>
      </c>
      <c r="B21" s="126" t="s">
        <v>386</v>
      </c>
      <c r="C21" s="127">
        <v>12</v>
      </c>
      <c r="D21" s="128"/>
      <c r="E21" s="128">
        <v>2</v>
      </c>
      <c r="F21" s="129"/>
      <c r="G21" s="110">
        <f>H21+I21</f>
        <v>275</v>
      </c>
      <c r="H21" s="104">
        <v>24</v>
      </c>
      <c r="I21" s="111">
        <f aca="true" t="shared" si="3" ref="H21:I24">N21+R21</f>
        <v>251</v>
      </c>
      <c r="J21" s="111">
        <v>251</v>
      </c>
      <c r="K21" s="111"/>
      <c r="L21" s="119"/>
      <c r="M21" s="127">
        <v>12</v>
      </c>
      <c r="N21" s="130">
        <v>80</v>
      </c>
      <c r="O21" s="131">
        <v>80</v>
      </c>
      <c r="P21" s="132"/>
      <c r="Q21" s="120">
        <v>12</v>
      </c>
      <c r="R21" s="111">
        <v>171</v>
      </c>
      <c r="S21" s="115">
        <v>171</v>
      </c>
      <c r="T21" s="121"/>
      <c r="U21" s="23"/>
      <c r="V21" s="25"/>
      <c r="W21" s="23"/>
      <c r="X21" s="23"/>
      <c r="Y21" s="23"/>
      <c r="Z21" s="24"/>
      <c r="AA21" s="27"/>
      <c r="AB21" s="23"/>
      <c r="AC21" s="25"/>
      <c r="AD21" s="23"/>
      <c r="AE21" s="23"/>
      <c r="AF21" s="23"/>
      <c r="AG21" s="24"/>
      <c r="AH21" s="27"/>
      <c r="AI21" s="23"/>
      <c r="AJ21" s="25"/>
      <c r="AK21" s="23"/>
      <c r="AL21" s="23"/>
      <c r="AM21" s="23"/>
      <c r="AN21" s="24"/>
      <c r="AO21" s="27"/>
      <c r="AP21" s="23"/>
      <c r="AQ21" s="25"/>
      <c r="AR21" s="23"/>
      <c r="AS21" s="23"/>
      <c r="AT21" s="23"/>
      <c r="AU21" s="24"/>
      <c r="AV21" s="27"/>
      <c r="AW21" s="23"/>
      <c r="AX21" s="25"/>
      <c r="AY21" s="23"/>
      <c r="AZ21" s="23"/>
      <c r="BA21" s="23"/>
      <c r="BB21" s="24"/>
      <c r="BC21" s="27"/>
      <c r="BD21" s="23"/>
      <c r="BE21" s="25"/>
      <c r="BF21" s="23"/>
      <c r="BG21" s="23"/>
      <c r="BH21" s="23"/>
      <c r="BI21" s="24"/>
      <c r="BJ21" s="41"/>
    </row>
    <row r="22" spans="1:62" ht="17.25" customHeight="1">
      <c r="A22" s="224"/>
      <c r="B22" s="126" t="s">
        <v>470</v>
      </c>
      <c r="C22" s="103"/>
      <c r="D22" s="104"/>
      <c r="E22" s="104">
        <v>2</v>
      </c>
      <c r="F22" s="105">
        <v>1</v>
      </c>
      <c r="G22" s="110">
        <f>H22+I22</f>
        <v>95</v>
      </c>
      <c r="H22" s="104">
        <v>0</v>
      </c>
      <c r="I22" s="111">
        <f t="shared" si="3"/>
        <v>95</v>
      </c>
      <c r="J22" s="111">
        <v>47</v>
      </c>
      <c r="K22" s="111">
        <v>48</v>
      </c>
      <c r="L22" s="119"/>
      <c r="M22" s="103">
        <v>0</v>
      </c>
      <c r="N22" s="111">
        <v>48</v>
      </c>
      <c r="O22" s="115">
        <v>48</v>
      </c>
      <c r="P22" s="105"/>
      <c r="Q22" s="120">
        <v>0</v>
      </c>
      <c r="R22" s="111">
        <v>47</v>
      </c>
      <c r="S22" s="115">
        <v>47</v>
      </c>
      <c r="T22" s="105"/>
      <c r="U22" s="23"/>
      <c r="V22" s="25"/>
      <c r="W22" s="23"/>
      <c r="X22" s="23"/>
      <c r="Y22" s="23"/>
      <c r="Z22" s="24"/>
      <c r="AA22" s="27"/>
      <c r="AB22" s="23"/>
      <c r="AC22" s="25"/>
      <c r="AD22" s="23"/>
      <c r="AE22" s="23"/>
      <c r="AF22" s="23"/>
      <c r="AG22" s="24"/>
      <c r="AH22" s="27"/>
      <c r="AI22" s="23"/>
      <c r="AJ22" s="25"/>
      <c r="AK22" s="23"/>
      <c r="AL22" s="23"/>
      <c r="AM22" s="23"/>
      <c r="AN22" s="24"/>
      <c r="AO22" s="27"/>
      <c r="AP22" s="23"/>
      <c r="AQ22" s="25"/>
      <c r="AR22" s="23"/>
      <c r="AS22" s="23"/>
      <c r="AT22" s="23"/>
      <c r="AU22" s="24"/>
      <c r="AV22" s="27"/>
      <c r="AW22" s="23"/>
      <c r="AX22" s="25"/>
      <c r="AY22" s="23"/>
      <c r="AZ22" s="23"/>
      <c r="BA22" s="23"/>
      <c r="BB22" s="24"/>
      <c r="BC22" s="27"/>
      <c r="BD22" s="23"/>
      <c r="BE22" s="25"/>
      <c r="BF22" s="23"/>
      <c r="BG22" s="23"/>
      <c r="BH22" s="23"/>
      <c r="BI22" s="24"/>
      <c r="BJ22" s="41"/>
    </row>
    <row r="23" spans="1:62" ht="17.25" customHeight="1">
      <c r="A23" s="150" t="s">
        <v>477</v>
      </c>
      <c r="B23" s="126" t="s">
        <v>387</v>
      </c>
      <c r="C23" s="103">
        <v>2</v>
      </c>
      <c r="D23" s="104"/>
      <c r="E23" s="104"/>
      <c r="F23" s="105">
        <v>1</v>
      </c>
      <c r="G23" s="110">
        <f>H23+I23</f>
        <v>156</v>
      </c>
      <c r="H23" s="104">
        <v>24</v>
      </c>
      <c r="I23" s="111">
        <f t="shared" si="3"/>
        <v>132</v>
      </c>
      <c r="J23" s="111">
        <v>112</v>
      </c>
      <c r="K23" s="111">
        <v>20</v>
      </c>
      <c r="L23" s="119"/>
      <c r="M23" s="103">
        <v>12</v>
      </c>
      <c r="N23" s="111">
        <v>80</v>
      </c>
      <c r="O23" s="115">
        <v>70</v>
      </c>
      <c r="P23" s="121">
        <v>10</v>
      </c>
      <c r="Q23" s="120">
        <v>12</v>
      </c>
      <c r="R23" s="111">
        <v>52</v>
      </c>
      <c r="S23" s="115">
        <v>42</v>
      </c>
      <c r="T23" s="121">
        <v>10</v>
      </c>
      <c r="U23" s="23"/>
      <c r="V23" s="25"/>
      <c r="W23" s="23"/>
      <c r="X23" s="23"/>
      <c r="Y23" s="23"/>
      <c r="Z23" s="24"/>
      <c r="AA23" s="27"/>
      <c r="AB23" s="23"/>
      <c r="AC23" s="25"/>
      <c r="AD23" s="23"/>
      <c r="AE23" s="23"/>
      <c r="AF23" s="23"/>
      <c r="AG23" s="24"/>
      <c r="AH23" s="27"/>
      <c r="AI23" s="23"/>
      <c r="AJ23" s="25"/>
      <c r="AK23" s="23"/>
      <c r="AL23" s="23"/>
      <c r="AM23" s="23"/>
      <c r="AN23" s="24"/>
      <c r="AO23" s="27"/>
      <c r="AP23" s="23"/>
      <c r="AQ23" s="25"/>
      <c r="AR23" s="23"/>
      <c r="AS23" s="23"/>
      <c r="AT23" s="23"/>
      <c r="AU23" s="24"/>
      <c r="AV23" s="27"/>
      <c r="AW23" s="23"/>
      <c r="AX23" s="25"/>
      <c r="AY23" s="23"/>
      <c r="AZ23" s="23"/>
      <c r="BA23" s="23"/>
      <c r="BB23" s="24"/>
      <c r="BC23" s="27"/>
      <c r="BD23" s="23"/>
      <c r="BE23" s="25"/>
      <c r="BF23" s="23"/>
      <c r="BG23" s="23"/>
      <c r="BH23" s="23"/>
      <c r="BI23" s="24"/>
      <c r="BJ23" s="41"/>
    </row>
    <row r="24" spans="1:62" ht="22.5" customHeight="1" thickBot="1">
      <c r="A24" s="151"/>
      <c r="B24" s="152" t="s">
        <v>393</v>
      </c>
      <c r="C24" s="133"/>
      <c r="D24" s="134"/>
      <c r="E24" s="134"/>
      <c r="F24" s="135">
        <v>1</v>
      </c>
      <c r="G24" s="110">
        <f>H24+I24</f>
        <v>8</v>
      </c>
      <c r="H24" s="134">
        <v>0</v>
      </c>
      <c r="I24" s="111">
        <f t="shared" si="3"/>
        <v>8</v>
      </c>
      <c r="J24" s="136">
        <v>8</v>
      </c>
      <c r="K24" s="136"/>
      <c r="L24" s="137"/>
      <c r="M24" s="133">
        <v>0</v>
      </c>
      <c r="N24" s="136">
        <v>8</v>
      </c>
      <c r="O24" s="138">
        <v>8</v>
      </c>
      <c r="P24" s="139"/>
      <c r="Q24" s="140"/>
      <c r="R24" s="136"/>
      <c r="S24" s="138"/>
      <c r="T24" s="139"/>
      <c r="U24" s="23"/>
      <c r="V24" s="25"/>
      <c r="W24" s="23"/>
      <c r="X24" s="23"/>
      <c r="Y24" s="23"/>
      <c r="Z24" s="24"/>
      <c r="AA24" s="27"/>
      <c r="AB24" s="23"/>
      <c r="AC24" s="25"/>
      <c r="AD24" s="23"/>
      <c r="AE24" s="23"/>
      <c r="AF24" s="23"/>
      <c r="AG24" s="24"/>
      <c r="AH24" s="27"/>
      <c r="AI24" s="23"/>
      <c r="AJ24" s="25"/>
      <c r="AK24" s="23"/>
      <c r="AL24" s="23"/>
      <c r="AM24" s="23"/>
      <c r="AN24" s="24"/>
      <c r="AO24" s="27"/>
      <c r="AP24" s="23"/>
      <c r="AQ24" s="25"/>
      <c r="AR24" s="23"/>
      <c r="AS24" s="23"/>
      <c r="AT24" s="23"/>
      <c r="AU24" s="24"/>
      <c r="AV24" s="27"/>
      <c r="AW24" s="23"/>
      <c r="AX24" s="25"/>
      <c r="AY24" s="23"/>
      <c r="AZ24" s="23"/>
      <c r="BA24" s="23"/>
      <c r="BB24" s="24"/>
      <c r="BC24" s="27"/>
      <c r="BD24" s="23"/>
      <c r="BE24" s="25"/>
      <c r="BF24" s="23"/>
      <c r="BG24" s="23"/>
      <c r="BH24" s="23"/>
      <c r="BI24" s="24"/>
      <c r="BJ24" s="41"/>
    </row>
    <row r="25" spans="1:62" ht="22.5" customHeight="1" thickBot="1">
      <c r="A25" s="150" t="s">
        <v>477</v>
      </c>
      <c r="B25" s="145" t="s">
        <v>479</v>
      </c>
      <c r="C25" s="141"/>
      <c r="D25" s="142"/>
      <c r="E25" s="142">
        <v>2</v>
      </c>
      <c r="F25" s="142">
        <v>1</v>
      </c>
      <c r="G25" s="143">
        <f>H25+I25</f>
        <v>148</v>
      </c>
      <c r="H25" s="142">
        <v>0</v>
      </c>
      <c r="I25" s="143">
        <f>N25+R25</f>
        <v>148</v>
      </c>
      <c r="J25" s="143">
        <v>116</v>
      </c>
      <c r="K25" s="143">
        <v>32</v>
      </c>
      <c r="L25" s="144"/>
      <c r="M25" s="141">
        <v>0</v>
      </c>
      <c r="N25" s="143">
        <v>56</v>
      </c>
      <c r="O25" s="146">
        <v>46</v>
      </c>
      <c r="P25" s="147">
        <v>10</v>
      </c>
      <c r="Q25" s="148">
        <v>0</v>
      </c>
      <c r="R25" s="143">
        <v>92</v>
      </c>
      <c r="S25" s="146">
        <v>70</v>
      </c>
      <c r="T25" s="147">
        <v>22</v>
      </c>
      <c r="U25" s="23"/>
      <c r="V25" s="25"/>
      <c r="W25" s="23"/>
      <c r="X25" s="23"/>
      <c r="Y25" s="23"/>
      <c r="Z25" s="24"/>
      <c r="AA25" s="27"/>
      <c r="AB25" s="23"/>
      <c r="AC25" s="25"/>
      <c r="AD25" s="23"/>
      <c r="AE25" s="23"/>
      <c r="AF25" s="23"/>
      <c r="AG25" s="24"/>
      <c r="AH25" s="27"/>
      <c r="AI25" s="23"/>
      <c r="AJ25" s="25"/>
      <c r="AK25" s="23"/>
      <c r="AL25" s="23"/>
      <c r="AM25" s="23"/>
      <c r="AN25" s="24"/>
      <c r="AO25" s="27"/>
      <c r="AP25" s="23"/>
      <c r="AQ25" s="25"/>
      <c r="AR25" s="23"/>
      <c r="AS25" s="23"/>
      <c r="AT25" s="23"/>
      <c r="AU25" s="24"/>
      <c r="AV25" s="27"/>
      <c r="AW25" s="23"/>
      <c r="AX25" s="25"/>
      <c r="AY25" s="23"/>
      <c r="AZ25" s="23"/>
      <c r="BA25" s="23"/>
      <c r="BB25" s="24"/>
      <c r="BC25" s="27"/>
      <c r="BD25" s="23"/>
      <c r="BE25" s="25"/>
      <c r="BF25" s="23"/>
      <c r="BG25" s="23"/>
      <c r="BH25" s="23"/>
      <c r="BI25" s="24"/>
      <c r="BJ25" s="41"/>
    </row>
    <row r="26" spans="1:62" ht="13.5" customHeight="1">
      <c r="A26" s="20"/>
      <c r="B26" s="4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33"/>
    </row>
    <row r="27" spans="1:62" ht="13.5" customHeight="1" thickBot="1">
      <c r="A27" s="20"/>
      <c r="B27" s="49" t="s">
        <v>198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4"/>
      <c r="P27" s="14"/>
      <c r="Q27" s="14"/>
      <c r="R27" s="15"/>
      <c r="S27" s="14"/>
      <c r="T27" s="14"/>
      <c r="U27" s="14"/>
      <c r="V27" s="87">
        <f>V28/16</f>
        <v>36</v>
      </c>
      <c r="W27" s="14"/>
      <c r="X27" s="14"/>
      <c r="Y27" s="14"/>
      <c r="Z27" s="14"/>
      <c r="AA27" s="15">
        <v>54</v>
      </c>
      <c r="AB27" s="14"/>
      <c r="AC27" s="15">
        <f>AC28/18</f>
        <v>36</v>
      </c>
      <c r="AD27" s="14"/>
      <c r="AE27" s="14"/>
      <c r="AF27" s="14"/>
      <c r="AG27" s="14"/>
      <c r="AH27" s="15">
        <v>54</v>
      </c>
      <c r="AI27" s="14"/>
      <c r="AJ27" s="15">
        <f>AJ28/14</f>
        <v>36</v>
      </c>
      <c r="AK27" s="14"/>
      <c r="AL27" s="14"/>
      <c r="AM27" s="14"/>
      <c r="AN27" s="14"/>
      <c r="AO27" s="15">
        <v>54</v>
      </c>
      <c r="AP27" s="14"/>
      <c r="AQ27" s="15">
        <f>AQ28/12</f>
        <v>36</v>
      </c>
      <c r="AR27" s="14"/>
      <c r="AS27" s="14"/>
      <c r="AT27" s="14"/>
      <c r="AU27" s="14"/>
      <c r="AV27" s="15">
        <v>54</v>
      </c>
      <c r="AW27" s="14"/>
      <c r="AX27" s="15">
        <f>AX28/11</f>
        <v>36</v>
      </c>
      <c r="AY27" s="14"/>
      <c r="AZ27" s="14"/>
      <c r="BA27" s="14"/>
      <c r="BB27" s="14"/>
      <c r="BC27" s="15">
        <v>54</v>
      </c>
      <c r="BD27" s="14"/>
      <c r="BE27" s="15">
        <f>BE28/11</f>
        <v>36</v>
      </c>
      <c r="BF27" s="14"/>
      <c r="BG27" s="14"/>
      <c r="BH27" s="14"/>
      <c r="BI27" s="14"/>
      <c r="BJ27" s="35" t="s">
        <v>199</v>
      </c>
    </row>
    <row r="28" spans="1:62" ht="30" customHeight="1" thickBot="1">
      <c r="A28" s="16" t="s">
        <v>205</v>
      </c>
      <c r="B28" s="48" t="s">
        <v>206</v>
      </c>
      <c r="C28" s="17" t="s">
        <v>59</v>
      </c>
      <c r="D28" s="18"/>
      <c r="E28" s="18">
        <v>22</v>
      </c>
      <c r="F28" s="18"/>
      <c r="G28" s="60">
        <f aca="true" t="shared" si="4" ref="G28:L28">G30+G39+G44</f>
        <v>4467</v>
      </c>
      <c r="H28" s="58">
        <f t="shared" si="4"/>
        <v>1489</v>
      </c>
      <c r="I28" s="58">
        <f t="shared" si="4"/>
        <v>2952</v>
      </c>
      <c r="J28" s="58">
        <f t="shared" si="4"/>
        <v>1548</v>
      </c>
      <c r="K28" s="58">
        <f t="shared" si="4"/>
        <v>1372</v>
      </c>
      <c r="L28" s="59">
        <f t="shared" si="4"/>
        <v>68</v>
      </c>
      <c r="M28" s="60"/>
      <c r="N28" s="58"/>
      <c r="O28" s="58"/>
      <c r="P28" s="58"/>
      <c r="Q28" s="60"/>
      <c r="R28" s="58"/>
      <c r="S28" s="58"/>
      <c r="T28" s="58"/>
      <c r="U28" s="60">
        <f aca="true" t="shared" si="5" ref="U28:BJ28">U30+U39+U44</f>
        <v>288</v>
      </c>
      <c r="V28" s="58">
        <f t="shared" si="5"/>
        <v>576</v>
      </c>
      <c r="W28" s="58">
        <f t="shared" si="5"/>
        <v>320</v>
      </c>
      <c r="X28" s="58">
        <f t="shared" si="5"/>
        <v>256</v>
      </c>
      <c r="Y28" s="58">
        <f t="shared" si="5"/>
        <v>0</v>
      </c>
      <c r="Z28" s="59">
        <f t="shared" si="5"/>
        <v>0</v>
      </c>
      <c r="AA28" s="66">
        <f t="shared" si="5"/>
        <v>972</v>
      </c>
      <c r="AB28" s="60">
        <f t="shared" si="5"/>
        <v>324</v>
      </c>
      <c r="AC28" s="58">
        <f t="shared" si="5"/>
        <v>648</v>
      </c>
      <c r="AD28" s="58">
        <f t="shared" si="5"/>
        <v>298</v>
      </c>
      <c r="AE28" s="58">
        <f t="shared" si="5"/>
        <v>360</v>
      </c>
      <c r="AF28" s="58">
        <f t="shared" si="5"/>
        <v>0</v>
      </c>
      <c r="AG28" s="59">
        <f t="shared" si="5"/>
        <v>0</v>
      </c>
      <c r="AH28" s="66">
        <f t="shared" si="5"/>
        <v>756</v>
      </c>
      <c r="AI28" s="60">
        <f t="shared" si="5"/>
        <v>252</v>
      </c>
      <c r="AJ28" s="58">
        <f t="shared" si="5"/>
        <v>504</v>
      </c>
      <c r="AK28" s="58">
        <f t="shared" si="5"/>
        <v>264</v>
      </c>
      <c r="AL28" s="58">
        <f t="shared" si="5"/>
        <v>240</v>
      </c>
      <c r="AM28" s="58">
        <f t="shared" si="5"/>
        <v>0</v>
      </c>
      <c r="AN28" s="59">
        <f t="shared" si="5"/>
        <v>0</v>
      </c>
      <c r="AO28" s="66">
        <f t="shared" si="5"/>
        <v>594</v>
      </c>
      <c r="AP28" s="60">
        <f t="shared" si="5"/>
        <v>216</v>
      </c>
      <c r="AQ28" s="58">
        <f t="shared" si="5"/>
        <v>432</v>
      </c>
      <c r="AR28" s="58">
        <f t="shared" si="5"/>
        <v>254</v>
      </c>
      <c r="AS28" s="58">
        <f t="shared" si="5"/>
        <v>152</v>
      </c>
      <c r="AT28" s="58">
        <f t="shared" si="5"/>
        <v>0</v>
      </c>
      <c r="AU28" s="59">
        <f t="shared" si="5"/>
        <v>24</v>
      </c>
      <c r="AV28" s="66">
        <f t="shared" si="5"/>
        <v>594</v>
      </c>
      <c r="AW28" s="60">
        <f t="shared" si="5"/>
        <v>195</v>
      </c>
      <c r="AX28" s="58">
        <f t="shared" si="5"/>
        <v>396</v>
      </c>
      <c r="AY28" s="58">
        <f t="shared" si="5"/>
        <v>224</v>
      </c>
      <c r="AZ28" s="58">
        <f t="shared" si="5"/>
        <v>142</v>
      </c>
      <c r="BA28" s="58">
        <f t="shared" si="5"/>
        <v>0</v>
      </c>
      <c r="BB28" s="59">
        <f t="shared" si="5"/>
        <v>24</v>
      </c>
      <c r="BC28" s="62">
        <f t="shared" si="5"/>
        <v>594</v>
      </c>
      <c r="BD28" s="58">
        <f t="shared" si="5"/>
        <v>198</v>
      </c>
      <c r="BE28" s="58">
        <f t="shared" si="5"/>
        <v>396</v>
      </c>
      <c r="BF28" s="58">
        <f t="shared" si="5"/>
        <v>170</v>
      </c>
      <c r="BG28" s="58">
        <f t="shared" si="5"/>
        <v>206</v>
      </c>
      <c r="BH28" s="58">
        <f t="shared" si="5"/>
        <v>0</v>
      </c>
      <c r="BI28" s="58">
        <f t="shared" si="5"/>
        <v>20</v>
      </c>
      <c r="BJ28" s="18">
        <f t="shared" si="5"/>
        <v>0</v>
      </c>
    </row>
    <row r="29" spans="1:62" ht="3.75" customHeight="1" thickBot="1">
      <c r="A29" s="20"/>
      <c r="B29" s="4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33"/>
    </row>
    <row r="30" spans="1:62" ht="42" customHeight="1" thickBot="1">
      <c r="A30" s="16" t="s">
        <v>10</v>
      </c>
      <c r="B30" s="48" t="s">
        <v>11</v>
      </c>
      <c r="C30" s="17" t="s">
        <v>5</v>
      </c>
      <c r="D30" s="18"/>
      <c r="E30" s="18">
        <v>6</v>
      </c>
      <c r="F30" s="18"/>
      <c r="G30" s="17">
        <f>G31+G32+G33+G34+G35+G36+G37</f>
        <v>837</v>
      </c>
      <c r="H30" s="18">
        <f aca="true" t="shared" si="6" ref="H30:BI30">H31+H32+H33+H34+H35+H36+H37</f>
        <v>279</v>
      </c>
      <c r="I30" s="18">
        <f t="shared" si="6"/>
        <v>560</v>
      </c>
      <c r="J30" s="18">
        <f t="shared" si="6"/>
        <v>190</v>
      </c>
      <c r="K30" s="18">
        <f t="shared" si="6"/>
        <v>368</v>
      </c>
      <c r="L30" s="19"/>
      <c r="M30" s="17"/>
      <c r="N30" s="18"/>
      <c r="O30" s="18"/>
      <c r="P30" s="18"/>
      <c r="Q30" s="17"/>
      <c r="R30" s="18"/>
      <c r="S30" s="18"/>
      <c r="T30" s="18"/>
      <c r="U30" s="17">
        <f t="shared" si="6"/>
        <v>84</v>
      </c>
      <c r="V30" s="58">
        <f t="shared" si="6"/>
        <v>168</v>
      </c>
      <c r="W30" s="18">
        <f t="shared" si="6"/>
        <v>84</v>
      </c>
      <c r="X30" s="18">
        <f t="shared" si="6"/>
        <v>84</v>
      </c>
      <c r="Y30" s="18">
        <f t="shared" si="6"/>
        <v>0</v>
      </c>
      <c r="Z30" s="19">
        <f t="shared" si="6"/>
        <v>0</v>
      </c>
      <c r="AA30" s="31">
        <f t="shared" si="6"/>
        <v>252</v>
      </c>
      <c r="AB30" s="17">
        <f t="shared" si="6"/>
        <v>84</v>
      </c>
      <c r="AC30" s="18">
        <f t="shared" si="6"/>
        <v>168</v>
      </c>
      <c r="AD30" s="18">
        <f t="shared" si="6"/>
        <v>72</v>
      </c>
      <c r="AE30" s="18">
        <f t="shared" si="6"/>
        <v>96</v>
      </c>
      <c r="AF30" s="18">
        <f t="shared" si="6"/>
        <v>0</v>
      </c>
      <c r="AG30" s="19">
        <f t="shared" si="6"/>
        <v>0</v>
      </c>
      <c r="AH30" s="31">
        <f t="shared" si="6"/>
        <v>84</v>
      </c>
      <c r="AI30" s="17">
        <f t="shared" si="6"/>
        <v>28</v>
      </c>
      <c r="AJ30" s="18">
        <f t="shared" si="6"/>
        <v>56</v>
      </c>
      <c r="AK30" s="18">
        <f t="shared" si="6"/>
        <v>0</v>
      </c>
      <c r="AL30" s="18">
        <f t="shared" si="6"/>
        <v>56</v>
      </c>
      <c r="AM30" s="18">
        <f t="shared" si="6"/>
        <v>0</v>
      </c>
      <c r="AN30" s="19">
        <f t="shared" si="6"/>
        <v>0</v>
      </c>
      <c r="AO30" s="31">
        <f t="shared" si="6"/>
        <v>66</v>
      </c>
      <c r="AP30" s="17">
        <f>AP31+AP32+AP33+AP34+AP35+AP36+AP37</f>
        <v>40</v>
      </c>
      <c r="AQ30" s="18">
        <f t="shared" si="6"/>
        <v>80</v>
      </c>
      <c r="AR30" s="18">
        <f t="shared" si="6"/>
        <v>32</v>
      </c>
      <c r="AS30" s="18">
        <f t="shared" si="6"/>
        <v>46</v>
      </c>
      <c r="AT30" s="18">
        <f t="shared" si="6"/>
        <v>0</v>
      </c>
      <c r="AU30" s="19">
        <f t="shared" si="6"/>
        <v>0</v>
      </c>
      <c r="AV30" s="31">
        <f t="shared" si="6"/>
        <v>66</v>
      </c>
      <c r="AW30" s="17">
        <f t="shared" si="6"/>
        <v>22</v>
      </c>
      <c r="AX30" s="18">
        <f t="shared" si="6"/>
        <v>44</v>
      </c>
      <c r="AY30" s="18">
        <f t="shared" si="6"/>
        <v>0</v>
      </c>
      <c r="AZ30" s="18">
        <f t="shared" si="6"/>
        <v>44</v>
      </c>
      <c r="BA30" s="18">
        <f t="shared" si="6"/>
        <v>0</v>
      </c>
      <c r="BB30" s="19">
        <f t="shared" si="6"/>
        <v>0</v>
      </c>
      <c r="BC30" s="31">
        <f t="shared" si="6"/>
        <v>66</v>
      </c>
      <c r="BD30" s="17">
        <f t="shared" si="6"/>
        <v>22</v>
      </c>
      <c r="BE30" s="18">
        <f t="shared" si="6"/>
        <v>44</v>
      </c>
      <c r="BF30" s="18">
        <f t="shared" si="6"/>
        <v>0</v>
      </c>
      <c r="BG30" s="18">
        <f t="shared" si="6"/>
        <v>44</v>
      </c>
      <c r="BH30" s="18">
        <f t="shared" si="6"/>
        <v>0</v>
      </c>
      <c r="BI30" s="19">
        <f t="shared" si="6"/>
        <v>0</v>
      </c>
      <c r="BJ30" s="76"/>
    </row>
    <row r="31" spans="1:62" ht="19.5" customHeight="1">
      <c r="A31" s="25" t="s">
        <v>17</v>
      </c>
      <c r="B31" s="56" t="s">
        <v>388</v>
      </c>
      <c r="C31" s="22"/>
      <c r="D31" s="23"/>
      <c r="E31" s="23">
        <v>3</v>
      </c>
      <c r="F31" s="23"/>
      <c r="G31" s="74">
        <v>72</v>
      </c>
      <c r="H31" s="73">
        <v>24</v>
      </c>
      <c r="I31" s="74">
        <v>48</v>
      </c>
      <c r="J31" s="74">
        <v>48</v>
      </c>
      <c r="K31" s="74"/>
      <c r="L31" s="71"/>
      <c r="M31" s="73"/>
      <c r="N31" s="74"/>
      <c r="O31" s="73"/>
      <c r="P31" s="73"/>
      <c r="Q31" s="73"/>
      <c r="R31" s="74"/>
      <c r="S31" s="73"/>
      <c r="T31" s="73"/>
      <c r="U31" s="73"/>
      <c r="V31" s="74"/>
      <c r="W31" s="73"/>
      <c r="X31" s="73"/>
      <c r="Y31" s="73"/>
      <c r="Z31" s="75"/>
      <c r="AA31" s="72">
        <v>72</v>
      </c>
      <c r="AB31" s="73">
        <v>24</v>
      </c>
      <c r="AC31" s="74">
        <v>48</v>
      </c>
      <c r="AD31" s="77">
        <v>48</v>
      </c>
      <c r="AE31" s="73"/>
      <c r="AF31" s="73"/>
      <c r="AG31" s="75"/>
      <c r="AH31" s="72"/>
      <c r="AI31" s="73"/>
      <c r="AJ31" s="74"/>
      <c r="AK31" s="73"/>
      <c r="AL31" s="73"/>
      <c r="AM31" s="73"/>
      <c r="AN31" s="75"/>
      <c r="AO31" s="72"/>
      <c r="AP31" s="73"/>
      <c r="AQ31" s="74"/>
      <c r="AR31" s="73"/>
      <c r="AS31" s="73"/>
      <c r="AT31" s="73"/>
      <c r="AU31" s="75"/>
      <c r="AV31" s="72"/>
      <c r="AW31" s="73"/>
      <c r="AX31" s="74"/>
      <c r="AY31" s="73"/>
      <c r="AZ31" s="73"/>
      <c r="BA31" s="73"/>
      <c r="BB31" s="75"/>
      <c r="BC31" s="72"/>
      <c r="BD31" s="73"/>
      <c r="BE31" s="74"/>
      <c r="BF31" s="73"/>
      <c r="BG31" s="73"/>
      <c r="BH31" s="73"/>
      <c r="BI31" s="75"/>
      <c r="BJ31" s="41"/>
    </row>
    <row r="32" spans="1:62" ht="16.5" customHeight="1">
      <c r="A32" s="25" t="s">
        <v>19</v>
      </c>
      <c r="B32" s="56" t="s">
        <v>384</v>
      </c>
      <c r="C32" s="22" t="s">
        <v>12</v>
      </c>
      <c r="D32" s="23"/>
      <c r="E32" s="23"/>
      <c r="F32" s="23"/>
      <c r="G32" s="25">
        <v>72</v>
      </c>
      <c r="H32" s="23">
        <v>24</v>
      </c>
      <c r="I32" s="25">
        <v>48</v>
      </c>
      <c r="J32" s="25">
        <v>38</v>
      </c>
      <c r="K32" s="25">
        <v>10</v>
      </c>
      <c r="L32" s="26"/>
      <c r="M32" s="23"/>
      <c r="N32" s="25"/>
      <c r="O32" s="23"/>
      <c r="P32" s="23"/>
      <c r="Q32" s="23"/>
      <c r="R32" s="25"/>
      <c r="S32" s="23"/>
      <c r="T32" s="23"/>
      <c r="U32" s="23">
        <v>24</v>
      </c>
      <c r="V32" s="25">
        <v>48</v>
      </c>
      <c r="W32" s="28">
        <v>38</v>
      </c>
      <c r="X32" s="28">
        <v>10</v>
      </c>
      <c r="Y32" s="23"/>
      <c r="Z32" s="24"/>
      <c r="AA32" s="27"/>
      <c r="AB32" s="23"/>
      <c r="AC32" s="25"/>
      <c r="AD32" s="23"/>
      <c r="AE32" s="23"/>
      <c r="AF32" s="23"/>
      <c r="AG32" s="24"/>
      <c r="AH32" s="27"/>
      <c r="AI32" s="23"/>
      <c r="AJ32" s="25"/>
      <c r="AK32" s="23"/>
      <c r="AL32" s="23"/>
      <c r="AM32" s="23"/>
      <c r="AN32" s="24"/>
      <c r="AO32" s="27"/>
      <c r="AP32" s="23"/>
      <c r="AQ32" s="25"/>
      <c r="AR32" s="23"/>
      <c r="AS32" s="23"/>
      <c r="AT32" s="23"/>
      <c r="AU32" s="24"/>
      <c r="AV32" s="27"/>
      <c r="AW32" s="23"/>
      <c r="AX32" s="25"/>
      <c r="AY32" s="23"/>
      <c r="AZ32" s="23"/>
      <c r="BA32" s="23"/>
      <c r="BB32" s="24"/>
      <c r="BC32" s="27"/>
      <c r="BD32" s="23"/>
      <c r="BE32" s="25"/>
      <c r="BF32" s="23"/>
      <c r="BG32" s="23"/>
      <c r="BH32" s="23"/>
      <c r="BI32" s="24"/>
      <c r="BJ32" s="41"/>
    </row>
    <row r="33" spans="1:62" ht="17.25" customHeight="1">
      <c r="A33" s="25" t="s">
        <v>20</v>
      </c>
      <c r="B33" s="56" t="s">
        <v>383</v>
      </c>
      <c r="C33" s="22"/>
      <c r="D33" s="23"/>
      <c r="E33" s="23">
        <v>468</v>
      </c>
      <c r="F33" s="23"/>
      <c r="G33" s="25">
        <f>H33+I33</f>
        <v>246</v>
      </c>
      <c r="H33" s="23">
        <f>I33/2</f>
        <v>82</v>
      </c>
      <c r="I33" s="25">
        <f>V33+AC33+AJ33+AQ33+AX33+BE33</f>
        <v>164</v>
      </c>
      <c r="J33" s="25"/>
      <c r="K33" s="25">
        <v>162</v>
      </c>
      <c r="L33" s="26"/>
      <c r="M33" s="23"/>
      <c r="N33" s="25"/>
      <c r="O33" s="23"/>
      <c r="P33" s="23"/>
      <c r="Q33" s="23"/>
      <c r="R33" s="25"/>
      <c r="S33" s="23"/>
      <c r="T33" s="23"/>
      <c r="U33" s="23">
        <v>16</v>
      </c>
      <c r="V33" s="25">
        <v>32</v>
      </c>
      <c r="W33" s="23"/>
      <c r="X33" s="28">
        <v>32</v>
      </c>
      <c r="Y33" s="23"/>
      <c r="Z33" s="24"/>
      <c r="AA33" s="27">
        <v>54</v>
      </c>
      <c r="AB33" s="23">
        <v>18</v>
      </c>
      <c r="AC33" s="25">
        <v>36</v>
      </c>
      <c r="AD33" s="23"/>
      <c r="AE33" s="28">
        <v>36</v>
      </c>
      <c r="AF33" s="23"/>
      <c r="AG33" s="24"/>
      <c r="AH33" s="27">
        <v>42</v>
      </c>
      <c r="AI33" s="23">
        <v>14</v>
      </c>
      <c r="AJ33" s="25">
        <v>28</v>
      </c>
      <c r="AK33" s="23"/>
      <c r="AL33" s="28">
        <v>28</v>
      </c>
      <c r="AM33" s="23"/>
      <c r="AN33" s="24"/>
      <c r="AO33" s="27">
        <v>33</v>
      </c>
      <c r="AP33" s="23">
        <v>12</v>
      </c>
      <c r="AQ33" s="25">
        <v>24</v>
      </c>
      <c r="AR33" s="23"/>
      <c r="AS33" s="28">
        <v>22</v>
      </c>
      <c r="AT33" s="23"/>
      <c r="AU33" s="24"/>
      <c r="AV33" s="27">
        <v>33</v>
      </c>
      <c r="AW33" s="23">
        <v>11</v>
      </c>
      <c r="AX33" s="25">
        <v>22</v>
      </c>
      <c r="AY33" s="23"/>
      <c r="AZ33" s="28">
        <v>22</v>
      </c>
      <c r="BA33" s="23"/>
      <c r="BB33" s="24"/>
      <c r="BC33" s="27">
        <v>33</v>
      </c>
      <c r="BD33" s="23">
        <v>11</v>
      </c>
      <c r="BE33" s="25">
        <v>22</v>
      </c>
      <c r="BF33" s="23"/>
      <c r="BG33" s="28">
        <v>22</v>
      </c>
      <c r="BH33" s="23"/>
      <c r="BI33" s="24"/>
      <c r="BJ33" s="41"/>
    </row>
    <row r="34" spans="1:62" ht="21" customHeight="1">
      <c r="A34" s="25" t="s">
        <v>21</v>
      </c>
      <c r="B34" s="56" t="s">
        <v>482</v>
      </c>
      <c r="C34" s="22"/>
      <c r="D34" s="23"/>
      <c r="E34" s="23">
        <v>3</v>
      </c>
      <c r="F34" s="23"/>
      <c r="G34" s="25">
        <v>84</v>
      </c>
      <c r="H34" s="23">
        <v>28</v>
      </c>
      <c r="I34" s="25">
        <v>56</v>
      </c>
      <c r="J34" s="25">
        <v>46</v>
      </c>
      <c r="K34" s="25">
        <v>10</v>
      </c>
      <c r="L34" s="26"/>
      <c r="M34" s="23"/>
      <c r="N34" s="25"/>
      <c r="O34" s="23"/>
      <c r="P34" s="23"/>
      <c r="Q34" s="23"/>
      <c r="R34" s="25"/>
      <c r="S34" s="23"/>
      <c r="T34" s="23"/>
      <c r="U34" s="23">
        <v>28</v>
      </c>
      <c r="V34" s="25">
        <v>56</v>
      </c>
      <c r="W34" s="28">
        <v>46</v>
      </c>
      <c r="X34" s="28">
        <v>10</v>
      </c>
      <c r="Y34" s="23"/>
      <c r="Z34" s="24"/>
      <c r="AA34" s="27"/>
      <c r="AB34" s="23"/>
      <c r="AC34" s="25"/>
      <c r="AD34" s="23"/>
      <c r="AE34" s="23"/>
      <c r="AF34" s="23"/>
      <c r="AG34" s="24"/>
      <c r="AH34" s="27"/>
      <c r="AI34" s="23"/>
      <c r="AJ34" s="25"/>
      <c r="AK34" s="23"/>
      <c r="AL34" s="23"/>
      <c r="AM34" s="23"/>
      <c r="AN34" s="24"/>
      <c r="AO34" s="27"/>
      <c r="AP34" s="23"/>
      <c r="AQ34" s="25"/>
      <c r="AR34" s="23"/>
      <c r="AS34" s="23"/>
      <c r="AT34" s="23"/>
      <c r="AU34" s="24"/>
      <c r="AV34" s="27"/>
      <c r="AW34" s="23"/>
      <c r="AX34" s="25"/>
      <c r="AY34" s="23"/>
      <c r="AZ34" s="23"/>
      <c r="BA34" s="23"/>
      <c r="BB34" s="24"/>
      <c r="BC34" s="27"/>
      <c r="BD34" s="23"/>
      <c r="BE34" s="25"/>
      <c r="BF34" s="23"/>
      <c r="BG34" s="23"/>
      <c r="BH34" s="23"/>
      <c r="BI34" s="24"/>
      <c r="BJ34" s="41"/>
    </row>
    <row r="35" spans="1:62" ht="13.5" customHeight="1">
      <c r="A35" s="25" t="s">
        <v>23</v>
      </c>
      <c r="B35" s="56" t="s">
        <v>24</v>
      </c>
      <c r="C35" s="22"/>
      <c r="D35" s="23"/>
      <c r="E35" s="23">
        <v>3</v>
      </c>
      <c r="F35" s="23"/>
      <c r="G35" s="25">
        <v>72</v>
      </c>
      <c r="H35" s="23">
        <v>24</v>
      </c>
      <c r="I35" s="25">
        <v>48</v>
      </c>
      <c r="J35" s="25">
        <v>24</v>
      </c>
      <c r="K35" s="25">
        <v>24</v>
      </c>
      <c r="L35" s="26"/>
      <c r="M35" s="23"/>
      <c r="N35" s="25"/>
      <c r="O35" s="23"/>
      <c r="P35" s="23"/>
      <c r="Q35" s="23"/>
      <c r="R35" s="25"/>
      <c r="S35" s="23"/>
      <c r="T35" s="23"/>
      <c r="U35" s="23"/>
      <c r="V35" s="25"/>
      <c r="W35" s="23"/>
      <c r="X35" s="23"/>
      <c r="Y35" s="23"/>
      <c r="Z35" s="24"/>
      <c r="AA35" s="27">
        <v>72</v>
      </c>
      <c r="AB35" s="23">
        <v>24</v>
      </c>
      <c r="AC35" s="25">
        <v>48</v>
      </c>
      <c r="AD35" s="28">
        <v>24</v>
      </c>
      <c r="AE35" s="28">
        <v>24</v>
      </c>
      <c r="AF35" s="23"/>
      <c r="AG35" s="24"/>
      <c r="AH35" s="27"/>
      <c r="AI35" s="23"/>
      <c r="AJ35" s="25"/>
      <c r="AK35" s="23"/>
      <c r="AL35" s="23"/>
      <c r="AM35" s="23"/>
      <c r="AN35" s="24"/>
      <c r="AO35" s="27"/>
      <c r="AP35" s="23"/>
      <c r="AQ35" s="25"/>
      <c r="AR35" s="23"/>
      <c r="AS35" s="23"/>
      <c r="AT35" s="23"/>
      <c r="AU35" s="24"/>
      <c r="AV35" s="27"/>
      <c r="AW35" s="23"/>
      <c r="AX35" s="25"/>
      <c r="AY35" s="23"/>
      <c r="AZ35" s="23"/>
      <c r="BA35" s="23"/>
      <c r="BB35" s="24"/>
      <c r="BC35" s="27"/>
      <c r="BD35" s="23"/>
      <c r="BE35" s="25"/>
      <c r="BF35" s="23"/>
      <c r="BG35" s="23"/>
      <c r="BH35" s="23"/>
      <c r="BI35" s="24"/>
      <c r="BJ35" s="41"/>
    </row>
    <row r="36" spans="1:62" ht="14.25" customHeight="1">
      <c r="A36" s="25" t="s">
        <v>13</v>
      </c>
      <c r="B36" s="55" t="s">
        <v>15</v>
      </c>
      <c r="C36" s="22"/>
      <c r="D36" s="23"/>
      <c r="E36" s="23">
        <v>468</v>
      </c>
      <c r="F36" s="23"/>
      <c r="G36" s="25">
        <v>243</v>
      </c>
      <c r="H36" s="23">
        <v>81</v>
      </c>
      <c r="I36" s="25">
        <v>164</v>
      </c>
      <c r="J36" s="25">
        <v>2</v>
      </c>
      <c r="K36" s="25">
        <v>162</v>
      </c>
      <c r="L36" s="26"/>
      <c r="M36" s="23"/>
      <c r="N36" s="25"/>
      <c r="O36" s="23"/>
      <c r="P36" s="23"/>
      <c r="Q36" s="23"/>
      <c r="R36" s="25"/>
      <c r="S36" s="23"/>
      <c r="T36" s="23"/>
      <c r="U36" s="23">
        <v>16</v>
      </c>
      <c r="V36" s="25">
        <v>32</v>
      </c>
      <c r="W36" s="23"/>
      <c r="X36" s="28">
        <v>32</v>
      </c>
      <c r="Y36" s="23"/>
      <c r="Z36" s="24"/>
      <c r="AA36" s="27">
        <v>54</v>
      </c>
      <c r="AB36" s="23">
        <v>18</v>
      </c>
      <c r="AC36" s="25">
        <v>36</v>
      </c>
      <c r="AD36" s="23"/>
      <c r="AE36" s="28">
        <v>36</v>
      </c>
      <c r="AF36" s="23"/>
      <c r="AG36" s="24"/>
      <c r="AH36" s="27">
        <v>42</v>
      </c>
      <c r="AI36" s="23">
        <v>14</v>
      </c>
      <c r="AJ36" s="25">
        <v>28</v>
      </c>
      <c r="AK36" s="23"/>
      <c r="AL36" s="28">
        <v>28</v>
      </c>
      <c r="AM36" s="23"/>
      <c r="AN36" s="24"/>
      <c r="AO36" s="27">
        <v>33</v>
      </c>
      <c r="AP36" s="23">
        <v>12</v>
      </c>
      <c r="AQ36" s="25">
        <v>24</v>
      </c>
      <c r="AR36" s="23"/>
      <c r="AS36" s="28">
        <v>24</v>
      </c>
      <c r="AT36" s="23"/>
      <c r="AU36" s="24"/>
      <c r="AV36" s="27">
        <v>33</v>
      </c>
      <c r="AW36" s="23">
        <v>11</v>
      </c>
      <c r="AX36" s="25">
        <v>22</v>
      </c>
      <c r="AY36" s="23"/>
      <c r="AZ36" s="28">
        <v>22</v>
      </c>
      <c r="BA36" s="23"/>
      <c r="BB36" s="24"/>
      <c r="BC36" s="27">
        <v>33</v>
      </c>
      <c r="BD36" s="23">
        <v>11</v>
      </c>
      <c r="BE36" s="25">
        <v>22</v>
      </c>
      <c r="BF36" s="23"/>
      <c r="BG36" s="28">
        <v>22</v>
      </c>
      <c r="BH36" s="23"/>
      <c r="BI36" s="24"/>
      <c r="BJ36" s="41"/>
    </row>
    <row r="37" spans="1:62" ht="15.75" customHeight="1">
      <c r="A37" s="25" t="s">
        <v>380</v>
      </c>
      <c r="B37" s="55" t="s">
        <v>392</v>
      </c>
      <c r="C37" s="22"/>
      <c r="D37" s="23"/>
      <c r="E37" s="23">
        <v>6</v>
      </c>
      <c r="F37" s="23"/>
      <c r="G37" s="25">
        <v>48</v>
      </c>
      <c r="H37" s="23">
        <v>16</v>
      </c>
      <c r="I37" s="25">
        <v>32</v>
      </c>
      <c r="J37" s="25">
        <v>32</v>
      </c>
      <c r="K37" s="25"/>
      <c r="L37" s="26"/>
      <c r="M37" s="23"/>
      <c r="N37" s="25"/>
      <c r="O37" s="23"/>
      <c r="P37" s="23"/>
      <c r="Q37" s="23"/>
      <c r="R37" s="25"/>
      <c r="S37" s="23"/>
      <c r="T37" s="23"/>
      <c r="U37" s="23"/>
      <c r="V37" s="25"/>
      <c r="W37" s="23"/>
      <c r="X37" s="28"/>
      <c r="Y37" s="23"/>
      <c r="Z37" s="24"/>
      <c r="AA37" s="27"/>
      <c r="AB37" s="23"/>
      <c r="AC37" s="25"/>
      <c r="AD37" s="23"/>
      <c r="AE37" s="28"/>
      <c r="AF37" s="23"/>
      <c r="AG37" s="24"/>
      <c r="AH37" s="27"/>
      <c r="AI37" s="23"/>
      <c r="AJ37" s="25"/>
      <c r="AK37" s="23"/>
      <c r="AL37" s="28"/>
      <c r="AM37" s="23"/>
      <c r="AN37" s="24"/>
      <c r="AO37" s="27"/>
      <c r="AP37" s="23">
        <v>16</v>
      </c>
      <c r="AQ37" s="25">
        <v>32</v>
      </c>
      <c r="AR37" s="23">
        <v>32</v>
      </c>
      <c r="AS37" s="28"/>
      <c r="AT37" s="23"/>
      <c r="AU37" s="24"/>
      <c r="AV37" s="27"/>
      <c r="AW37" s="23"/>
      <c r="AX37" s="25"/>
      <c r="AY37" s="23"/>
      <c r="AZ37" s="28"/>
      <c r="BA37" s="23"/>
      <c r="BB37" s="24"/>
      <c r="BC37" s="27"/>
      <c r="BD37" s="23"/>
      <c r="BE37" s="25"/>
      <c r="BF37" s="23"/>
      <c r="BG37" s="28"/>
      <c r="BH37" s="23"/>
      <c r="BI37" s="24"/>
      <c r="BJ37" s="41"/>
    </row>
    <row r="38" spans="1:62" ht="3.75" customHeight="1" thickBot="1">
      <c r="A38" s="20"/>
      <c r="B38" s="4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33"/>
    </row>
    <row r="39" spans="1:62" ht="48.75" customHeight="1" thickBot="1">
      <c r="A39" s="16" t="s">
        <v>0</v>
      </c>
      <c r="B39" s="48" t="s">
        <v>1</v>
      </c>
      <c r="C39" s="17"/>
      <c r="D39" s="18"/>
      <c r="E39" s="18">
        <v>3</v>
      </c>
      <c r="F39" s="18"/>
      <c r="G39" s="17">
        <f>G40+G41+G42</f>
        <v>180</v>
      </c>
      <c r="H39" s="18">
        <f aca="true" t="shared" si="7" ref="H39:AG39">H40+H41+H42</f>
        <v>60</v>
      </c>
      <c r="I39" s="18">
        <f t="shared" si="7"/>
        <v>120</v>
      </c>
      <c r="J39" s="18">
        <f t="shared" si="7"/>
        <v>52</v>
      </c>
      <c r="K39" s="18">
        <f t="shared" si="7"/>
        <v>68</v>
      </c>
      <c r="L39" s="19"/>
      <c r="M39" s="18"/>
      <c r="N39" s="18"/>
      <c r="O39" s="18"/>
      <c r="P39" s="18"/>
      <c r="Q39" s="17"/>
      <c r="R39" s="18"/>
      <c r="S39" s="18"/>
      <c r="T39" s="18"/>
      <c r="U39" s="18">
        <f t="shared" si="7"/>
        <v>36</v>
      </c>
      <c r="V39" s="18">
        <f t="shared" si="7"/>
        <v>72</v>
      </c>
      <c r="W39" s="18">
        <f t="shared" si="7"/>
        <v>42</v>
      </c>
      <c r="X39" s="18">
        <f t="shared" si="7"/>
        <v>30</v>
      </c>
      <c r="Y39" s="18">
        <f t="shared" si="7"/>
        <v>0</v>
      </c>
      <c r="Z39" s="18">
        <f t="shared" si="7"/>
        <v>0</v>
      </c>
      <c r="AA39" s="67">
        <f t="shared" si="7"/>
        <v>72</v>
      </c>
      <c r="AB39" s="17">
        <f t="shared" si="7"/>
        <v>24</v>
      </c>
      <c r="AC39" s="18">
        <f t="shared" si="7"/>
        <v>48</v>
      </c>
      <c r="AD39" s="18">
        <f t="shared" si="7"/>
        <v>10</v>
      </c>
      <c r="AE39" s="18">
        <f t="shared" si="7"/>
        <v>38</v>
      </c>
      <c r="AF39" s="18">
        <f t="shared" si="7"/>
        <v>0</v>
      </c>
      <c r="AG39" s="19">
        <f t="shared" si="7"/>
        <v>0</v>
      </c>
      <c r="AH39" s="17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9"/>
      <c r="AV39" s="17"/>
      <c r="AW39" s="18"/>
      <c r="AX39" s="18"/>
      <c r="AY39" s="18"/>
      <c r="AZ39" s="18"/>
      <c r="BA39" s="18"/>
      <c r="BB39" s="19"/>
      <c r="BC39" s="17"/>
      <c r="BD39" s="18"/>
      <c r="BE39" s="18"/>
      <c r="BF39" s="18"/>
      <c r="BG39" s="18"/>
      <c r="BH39" s="18"/>
      <c r="BI39" s="19"/>
      <c r="BJ39" s="38"/>
    </row>
    <row r="40" spans="1:62" ht="14.25" customHeight="1">
      <c r="A40" s="25" t="s">
        <v>3</v>
      </c>
      <c r="B40" s="56" t="s">
        <v>386</v>
      </c>
      <c r="C40" s="22"/>
      <c r="D40" s="23"/>
      <c r="E40" s="23">
        <v>3</v>
      </c>
      <c r="F40" s="23"/>
      <c r="G40" s="25">
        <v>60</v>
      </c>
      <c r="H40" s="23">
        <v>20</v>
      </c>
      <c r="I40" s="25">
        <v>40</v>
      </c>
      <c r="J40" s="25">
        <v>20</v>
      </c>
      <c r="K40" s="25">
        <v>20</v>
      </c>
      <c r="L40" s="26"/>
      <c r="M40" s="23"/>
      <c r="N40" s="25"/>
      <c r="O40" s="23"/>
      <c r="P40" s="23"/>
      <c r="Q40" s="23"/>
      <c r="R40" s="25"/>
      <c r="S40" s="23"/>
      <c r="T40" s="23"/>
      <c r="U40" s="23">
        <v>20</v>
      </c>
      <c r="V40" s="25">
        <v>40</v>
      </c>
      <c r="W40" s="28">
        <v>20</v>
      </c>
      <c r="X40" s="28">
        <v>20</v>
      </c>
      <c r="Y40" s="23"/>
      <c r="Z40" s="24"/>
      <c r="AA40" s="27"/>
      <c r="AB40" s="23"/>
      <c r="AC40" s="25"/>
      <c r="AD40" s="23"/>
      <c r="AE40" s="23"/>
      <c r="AF40" s="23"/>
      <c r="AG40" s="24"/>
      <c r="AH40" s="27"/>
      <c r="AI40" s="23"/>
      <c r="AJ40" s="25"/>
      <c r="AK40" s="23"/>
      <c r="AL40" s="23"/>
      <c r="AM40" s="23"/>
      <c r="AN40" s="24"/>
      <c r="AO40" s="27"/>
      <c r="AP40" s="23"/>
      <c r="AQ40" s="25"/>
      <c r="AR40" s="23"/>
      <c r="AS40" s="23"/>
      <c r="AT40" s="23"/>
      <c r="AU40" s="24"/>
      <c r="AV40" s="27"/>
      <c r="AW40" s="23"/>
      <c r="AX40" s="25"/>
      <c r="AY40" s="23"/>
      <c r="AZ40" s="23"/>
      <c r="BA40" s="23"/>
      <c r="BB40" s="24"/>
      <c r="BC40" s="27"/>
      <c r="BD40" s="23"/>
      <c r="BE40" s="25"/>
      <c r="BF40" s="23"/>
      <c r="BG40" s="23"/>
      <c r="BH40" s="23"/>
      <c r="BI40" s="24"/>
      <c r="BJ40" s="41"/>
    </row>
    <row r="41" spans="1:62" ht="26.25" customHeight="1">
      <c r="A41" s="25" t="s">
        <v>6</v>
      </c>
      <c r="B41" s="56" t="s">
        <v>7</v>
      </c>
      <c r="C41" s="22"/>
      <c r="D41" s="23"/>
      <c r="E41" s="23">
        <v>3</v>
      </c>
      <c r="F41" s="23"/>
      <c r="G41" s="25">
        <v>48</v>
      </c>
      <c r="H41" s="23">
        <v>16</v>
      </c>
      <c r="I41" s="25">
        <v>32</v>
      </c>
      <c r="J41" s="25">
        <v>22</v>
      </c>
      <c r="K41" s="25">
        <v>10</v>
      </c>
      <c r="L41" s="26"/>
      <c r="M41" s="23"/>
      <c r="N41" s="25"/>
      <c r="O41" s="23"/>
      <c r="P41" s="23"/>
      <c r="Q41" s="23"/>
      <c r="R41" s="25"/>
      <c r="S41" s="23"/>
      <c r="T41" s="23"/>
      <c r="U41" s="23">
        <v>16</v>
      </c>
      <c r="V41" s="25">
        <v>32</v>
      </c>
      <c r="W41" s="28">
        <v>22</v>
      </c>
      <c r="X41" s="28">
        <v>10</v>
      </c>
      <c r="Y41" s="23"/>
      <c r="Z41" s="24"/>
      <c r="AA41" s="27"/>
      <c r="AB41" s="23"/>
      <c r="AC41" s="25"/>
      <c r="AD41" s="23"/>
      <c r="AE41" s="23"/>
      <c r="AF41" s="23"/>
      <c r="AG41" s="24"/>
      <c r="AH41" s="27"/>
      <c r="AI41" s="23"/>
      <c r="AJ41" s="25"/>
      <c r="AK41" s="23"/>
      <c r="AL41" s="23"/>
      <c r="AM41" s="23"/>
      <c r="AN41" s="24"/>
      <c r="AO41" s="27"/>
      <c r="AP41" s="23"/>
      <c r="AQ41" s="25"/>
      <c r="AR41" s="23"/>
      <c r="AS41" s="23"/>
      <c r="AT41" s="23"/>
      <c r="AU41" s="24"/>
      <c r="AV41" s="27"/>
      <c r="AW41" s="23"/>
      <c r="AX41" s="25"/>
      <c r="AY41" s="23"/>
      <c r="AZ41" s="23"/>
      <c r="BA41" s="23"/>
      <c r="BB41" s="24"/>
      <c r="BC41" s="27"/>
      <c r="BD41" s="23"/>
      <c r="BE41" s="25"/>
      <c r="BF41" s="23"/>
      <c r="BG41" s="23"/>
      <c r="BH41" s="23"/>
      <c r="BI41" s="24"/>
      <c r="BJ41" s="41"/>
    </row>
    <row r="42" spans="1:62" ht="15" customHeight="1">
      <c r="A42" s="25" t="s">
        <v>9</v>
      </c>
      <c r="B42" s="56" t="s">
        <v>470</v>
      </c>
      <c r="C42" s="22"/>
      <c r="D42" s="23"/>
      <c r="E42" s="23">
        <v>4</v>
      </c>
      <c r="F42" s="23"/>
      <c r="G42" s="25">
        <v>72</v>
      </c>
      <c r="H42" s="23">
        <v>24</v>
      </c>
      <c r="I42" s="25">
        <v>48</v>
      </c>
      <c r="J42" s="25">
        <v>10</v>
      </c>
      <c r="K42" s="25">
        <v>38</v>
      </c>
      <c r="L42" s="26"/>
      <c r="M42" s="23"/>
      <c r="N42" s="25"/>
      <c r="O42" s="23"/>
      <c r="P42" s="23"/>
      <c r="Q42" s="23"/>
      <c r="R42" s="25"/>
      <c r="S42" s="23"/>
      <c r="T42" s="23"/>
      <c r="U42" s="23"/>
      <c r="V42" s="25"/>
      <c r="W42" s="23"/>
      <c r="X42" s="23"/>
      <c r="Y42" s="23"/>
      <c r="Z42" s="24"/>
      <c r="AA42" s="27">
        <v>72</v>
      </c>
      <c r="AB42" s="23">
        <v>24</v>
      </c>
      <c r="AC42" s="25">
        <v>48</v>
      </c>
      <c r="AD42" s="28">
        <v>10</v>
      </c>
      <c r="AE42" s="28">
        <v>38</v>
      </c>
      <c r="AF42" s="23"/>
      <c r="AG42" s="24"/>
      <c r="AH42" s="27"/>
      <c r="AI42" s="23"/>
      <c r="AJ42" s="25"/>
      <c r="AK42" s="23"/>
      <c r="AL42" s="23"/>
      <c r="AM42" s="23"/>
      <c r="AN42" s="24"/>
      <c r="AO42" s="27"/>
      <c r="AP42" s="23"/>
      <c r="AQ42" s="25"/>
      <c r="AR42" s="23"/>
      <c r="AS42" s="23"/>
      <c r="AT42" s="23"/>
      <c r="AU42" s="24"/>
      <c r="AV42" s="27"/>
      <c r="AW42" s="23"/>
      <c r="AX42" s="25"/>
      <c r="AY42" s="23"/>
      <c r="AZ42" s="23"/>
      <c r="BA42" s="23"/>
      <c r="BB42" s="24"/>
      <c r="BC42" s="27"/>
      <c r="BD42" s="23"/>
      <c r="BE42" s="25"/>
      <c r="BF42" s="23"/>
      <c r="BG42" s="23"/>
      <c r="BH42" s="23"/>
      <c r="BI42" s="24"/>
      <c r="BJ42" s="41"/>
    </row>
    <row r="43" spans="1:62" ht="3.75" customHeight="1" thickBot="1">
      <c r="A43" s="20"/>
      <c r="B43" s="4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33"/>
    </row>
    <row r="44" spans="1:62" ht="33" customHeight="1" thickBot="1">
      <c r="A44" s="16" t="s">
        <v>211</v>
      </c>
      <c r="B44" s="54" t="s">
        <v>371</v>
      </c>
      <c r="C44" s="17" t="s">
        <v>56</v>
      </c>
      <c r="D44" s="18"/>
      <c r="E44" s="18">
        <v>12</v>
      </c>
      <c r="F44" s="18"/>
      <c r="G44" s="60">
        <f>G46+G64</f>
        <v>3450</v>
      </c>
      <c r="H44" s="58">
        <f aca="true" t="shared" si="8" ref="H44:BI44">H46+H64</f>
        <v>1150</v>
      </c>
      <c r="I44" s="58">
        <f t="shared" si="8"/>
        <v>2272</v>
      </c>
      <c r="J44" s="58">
        <f t="shared" si="8"/>
        <v>1306</v>
      </c>
      <c r="K44" s="58">
        <f t="shared" si="8"/>
        <v>936</v>
      </c>
      <c r="L44" s="59">
        <f t="shared" si="8"/>
        <v>68</v>
      </c>
      <c r="M44" s="60"/>
      <c r="N44" s="58"/>
      <c r="O44" s="58"/>
      <c r="P44" s="58"/>
      <c r="Q44" s="58"/>
      <c r="R44" s="58"/>
      <c r="S44" s="58"/>
      <c r="T44" s="58"/>
      <c r="U44" s="60">
        <f t="shared" si="8"/>
        <v>168</v>
      </c>
      <c r="V44" s="58">
        <f t="shared" si="8"/>
        <v>336</v>
      </c>
      <c r="W44" s="58">
        <f t="shared" si="8"/>
        <v>194</v>
      </c>
      <c r="X44" s="58">
        <f t="shared" si="8"/>
        <v>142</v>
      </c>
      <c r="Y44" s="58">
        <f t="shared" si="8"/>
        <v>0</v>
      </c>
      <c r="Z44" s="59">
        <f t="shared" si="8"/>
        <v>0</v>
      </c>
      <c r="AA44" s="62">
        <f t="shared" si="8"/>
        <v>648</v>
      </c>
      <c r="AB44" s="58">
        <f t="shared" si="8"/>
        <v>216</v>
      </c>
      <c r="AC44" s="58">
        <f t="shared" si="8"/>
        <v>432</v>
      </c>
      <c r="AD44" s="58">
        <f t="shared" si="8"/>
        <v>216</v>
      </c>
      <c r="AE44" s="58">
        <f t="shared" si="8"/>
        <v>226</v>
      </c>
      <c r="AF44" s="58">
        <f t="shared" si="8"/>
        <v>0</v>
      </c>
      <c r="AG44" s="58">
        <f t="shared" si="8"/>
        <v>0</v>
      </c>
      <c r="AH44" s="61">
        <f t="shared" si="8"/>
        <v>672</v>
      </c>
      <c r="AI44" s="60">
        <f t="shared" si="8"/>
        <v>224</v>
      </c>
      <c r="AJ44" s="58">
        <f t="shared" si="8"/>
        <v>448</v>
      </c>
      <c r="AK44" s="58">
        <f t="shared" si="8"/>
        <v>264</v>
      </c>
      <c r="AL44" s="58">
        <f t="shared" si="8"/>
        <v>184</v>
      </c>
      <c r="AM44" s="58">
        <f t="shared" si="8"/>
        <v>0</v>
      </c>
      <c r="AN44" s="59">
        <f t="shared" si="8"/>
        <v>0</v>
      </c>
      <c r="AO44" s="62">
        <f t="shared" si="8"/>
        <v>528</v>
      </c>
      <c r="AP44" s="58">
        <f t="shared" si="8"/>
        <v>176</v>
      </c>
      <c r="AQ44" s="58">
        <f t="shared" si="8"/>
        <v>352</v>
      </c>
      <c r="AR44" s="58">
        <f t="shared" si="8"/>
        <v>222</v>
      </c>
      <c r="AS44" s="58">
        <f t="shared" si="8"/>
        <v>106</v>
      </c>
      <c r="AT44" s="58">
        <f t="shared" si="8"/>
        <v>0</v>
      </c>
      <c r="AU44" s="58">
        <f t="shared" si="8"/>
        <v>24</v>
      </c>
      <c r="AV44" s="61">
        <f t="shared" si="8"/>
        <v>528</v>
      </c>
      <c r="AW44" s="60">
        <f t="shared" si="8"/>
        <v>173</v>
      </c>
      <c r="AX44" s="58">
        <f t="shared" si="8"/>
        <v>352</v>
      </c>
      <c r="AY44" s="58">
        <f t="shared" si="8"/>
        <v>224</v>
      </c>
      <c r="AZ44" s="58">
        <f t="shared" si="8"/>
        <v>98</v>
      </c>
      <c r="BA44" s="58">
        <f t="shared" si="8"/>
        <v>0</v>
      </c>
      <c r="BB44" s="59">
        <f t="shared" si="8"/>
        <v>24</v>
      </c>
      <c r="BC44" s="66">
        <f t="shared" si="8"/>
        <v>528</v>
      </c>
      <c r="BD44" s="60">
        <f t="shared" si="8"/>
        <v>176</v>
      </c>
      <c r="BE44" s="58">
        <f t="shared" si="8"/>
        <v>352</v>
      </c>
      <c r="BF44" s="58">
        <f t="shared" si="8"/>
        <v>170</v>
      </c>
      <c r="BG44" s="58">
        <f t="shared" si="8"/>
        <v>162</v>
      </c>
      <c r="BH44" s="58">
        <f t="shared" si="8"/>
        <v>0</v>
      </c>
      <c r="BI44" s="59">
        <f t="shared" si="8"/>
        <v>20</v>
      </c>
      <c r="BJ44" s="38"/>
    </row>
    <row r="45" spans="1:62" ht="3.75" customHeight="1" thickBot="1">
      <c r="A45" s="20"/>
      <c r="B45" s="49"/>
      <c r="C45" s="14"/>
      <c r="D45" s="14"/>
      <c r="E45" s="14"/>
      <c r="F45" s="14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33"/>
    </row>
    <row r="46" spans="1:62" ht="26.25" customHeight="1" thickBot="1">
      <c r="A46" s="16" t="s">
        <v>25</v>
      </c>
      <c r="B46" s="48" t="s">
        <v>26</v>
      </c>
      <c r="C46" s="17">
        <v>5</v>
      </c>
      <c r="D46" s="18"/>
      <c r="E46" s="18">
        <v>10</v>
      </c>
      <c r="F46" s="18"/>
      <c r="G46" s="60">
        <f>G47+G48+G49+G50+G51+G52+G53+G54+G55+G56+G57+G58+G59+G60+G61+G62</f>
        <v>1887</v>
      </c>
      <c r="H46" s="58">
        <f>H47+H48+H49+H50+H51+H52+H53+H54+H55+H56+H57+H58+H59+H60+H61+H62</f>
        <v>629</v>
      </c>
      <c r="I46" s="58">
        <f>I47+I48+I49+I50+I51+I52+I53+I54+I55+I56+I57+I58+I59+I60+I61+I62</f>
        <v>1258</v>
      </c>
      <c r="J46" s="58">
        <f>J47+J48+J49+J50+J51+J52+J53+J54+J55+J56+J57+J58+J59+J60+J61+J62</f>
        <v>724</v>
      </c>
      <c r="K46" s="58">
        <f>K47+K48+K49+K50+K51+K52+K53+K54+K55+K56+K57+K58+K59+K60+K61+K62</f>
        <v>544</v>
      </c>
      <c r="L46" s="59"/>
      <c r="M46" s="60"/>
      <c r="N46" s="58"/>
      <c r="O46" s="58"/>
      <c r="P46" s="58"/>
      <c r="Q46" s="58"/>
      <c r="R46" s="58"/>
      <c r="S46" s="58"/>
      <c r="T46" s="58"/>
      <c r="U46" s="60">
        <f aca="true" t="shared" si="9" ref="U46:AV46">U47+U48+U49+U50+U51+U52+U53+U54+U55+U56+U57+U58+U59+U60+U62</f>
        <v>168</v>
      </c>
      <c r="V46" s="58">
        <f t="shared" si="9"/>
        <v>336</v>
      </c>
      <c r="W46" s="58">
        <f t="shared" si="9"/>
        <v>194</v>
      </c>
      <c r="X46" s="58">
        <f t="shared" si="9"/>
        <v>142</v>
      </c>
      <c r="Y46" s="58">
        <f t="shared" si="9"/>
        <v>0</v>
      </c>
      <c r="Z46" s="59"/>
      <c r="AA46" s="62">
        <f t="shared" si="9"/>
        <v>513</v>
      </c>
      <c r="AB46" s="58">
        <f t="shared" si="9"/>
        <v>171</v>
      </c>
      <c r="AC46" s="58">
        <f t="shared" si="9"/>
        <v>342</v>
      </c>
      <c r="AD46" s="58">
        <f t="shared" si="9"/>
        <v>158</v>
      </c>
      <c r="AE46" s="58">
        <f t="shared" si="9"/>
        <v>194</v>
      </c>
      <c r="AF46" s="58">
        <f t="shared" si="9"/>
        <v>0</v>
      </c>
      <c r="AG46" s="58"/>
      <c r="AH46" s="61">
        <f t="shared" si="9"/>
        <v>249</v>
      </c>
      <c r="AI46" s="60">
        <f t="shared" si="9"/>
        <v>83</v>
      </c>
      <c r="AJ46" s="58">
        <f t="shared" si="9"/>
        <v>166</v>
      </c>
      <c r="AK46" s="58">
        <f t="shared" si="9"/>
        <v>116</v>
      </c>
      <c r="AL46" s="58">
        <f t="shared" si="9"/>
        <v>50</v>
      </c>
      <c r="AM46" s="58">
        <f t="shared" si="9"/>
        <v>0</v>
      </c>
      <c r="AN46" s="59"/>
      <c r="AO46" s="62">
        <f t="shared" si="9"/>
        <v>72</v>
      </c>
      <c r="AP46" s="58">
        <f t="shared" si="9"/>
        <v>16</v>
      </c>
      <c r="AQ46" s="58">
        <f t="shared" si="9"/>
        <v>32</v>
      </c>
      <c r="AR46" s="58">
        <f t="shared" si="9"/>
        <v>22</v>
      </c>
      <c r="AS46" s="58">
        <f t="shared" si="9"/>
        <v>10</v>
      </c>
      <c r="AT46" s="58">
        <f t="shared" si="9"/>
        <v>0</v>
      </c>
      <c r="AU46" s="58"/>
      <c r="AV46" s="61">
        <f t="shared" si="9"/>
        <v>288</v>
      </c>
      <c r="AW46" s="60">
        <f aca="true" t="shared" si="10" ref="AW46:BI46">AW47+AW48+AW49+AW50+AW51+AW52+AW53+AW54+AW55+AW56+AW57+AW58+AW59+AW60+AW61+AW62</f>
        <v>96</v>
      </c>
      <c r="AX46" s="58">
        <f t="shared" si="10"/>
        <v>192</v>
      </c>
      <c r="AY46" s="58">
        <f t="shared" si="10"/>
        <v>138</v>
      </c>
      <c r="AZ46" s="58">
        <f t="shared" si="10"/>
        <v>54</v>
      </c>
      <c r="BA46" s="58">
        <f t="shared" si="10"/>
        <v>0</v>
      </c>
      <c r="BB46" s="58">
        <f t="shared" si="10"/>
        <v>0</v>
      </c>
      <c r="BC46" s="61">
        <f t="shared" si="10"/>
        <v>219</v>
      </c>
      <c r="BD46" s="60">
        <f t="shared" si="10"/>
        <v>95</v>
      </c>
      <c r="BE46" s="58">
        <f t="shared" si="10"/>
        <v>190</v>
      </c>
      <c r="BF46" s="58">
        <f t="shared" si="10"/>
        <v>96</v>
      </c>
      <c r="BG46" s="58">
        <f t="shared" si="10"/>
        <v>94</v>
      </c>
      <c r="BH46" s="58">
        <f t="shared" si="10"/>
        <v>0</v>
      </c>
      <c r="BI46" s="59">
        <f t="shared" si="10"/>
        <v>0</v>
      </c>
      <c r="BJ46" s="38"/>
    </row>
    <row r="47" spans="1:62" ht="20.25" customHeight="1">
      <c r="A47" s="25" t="s">
        <v>31</v>
      </c>
      <c r="B47" s="56" t="s">
        <v>32</v>
      </c>
      <c r="C47" s="22"/>
      <c r="D47" s="23"/>
      <c r="E47" s="23">
        <v>4</v>
      </c>
      <c r="F47" s="23"/>
      <c r="G47" s="74">
        <v>177</v>
      </c>
      <c r="H47" s="73">
        <v>59</v>
      </c>
      <c r="I47" s="74">
        <v>118</v>
      </c>
      <c r="J47" s="74"/>
      <c r="K47" s="74">
        <v>118</v>
      </c>
      <c r="L47" s="71"/>
      <c r="M47" s="23"/>
      <c r="N47" s="25"/>
      <c r="O47" s="23"/>
      <c r="P47" s="23"/>
      <c r="Q47" s="23"/>
      <c r="R47" s="25"/>
      <c r="S47" s="23"/>
      <c r="T47" s="23"/>
      <c r="U47" s="23">
        <v>32</v>
      </c>
      <c r="V47" s="25">
        <v>64</v>
      </c>
      <c r="W47" s="23"/>
      <c r="X47" s="28">
        <v>64</v>
      </c>
      <c r="Y47" s="23"/>
      <c r="Z47" s="24"/>
      <c r="AA47" s="27">
        <v>81</v>
      </c>
      <c r="AB47" s="23">
        <v>27</v>
      </c>
      <c r="AC47" s="25">
        <v>54</v>
      </c>
      <c r="AD47" s="23"/>
      <c r="AE47" s="28">
        <v>54</v>
      </c>
      <c r="AF47" s="23"/>
      <c r="AG47" s="24"/>
      <c r="AH47" s="27"/>
      <c r="AI47" s="23"/>
      <c r="AJ47" s="25"/>
      <c r="AK47" s="23"/>
      <c r="AL47" s="23"/>
      <c r="AM47" s="23"/>
      <c r="AN47" s="24"/>
      <c r="AO47" s="27"/>
      <c r="AP47" s="23"/>
      <c r="AQ47" s="25"/>
      <c r="AR47" s="23"/>
      <c r="AS47" s="23"/>
      <c r="AT47" s="23"/>
      <c r="AU47" s="24"/>
      <c r="AV47" s="27"/>
      <c r="AW47" s="73"/>
      <c r="AX47" s="74"/>
      <c r="AY47" s="73"/>
      <c r="AZ47" s="73"/>
      <c r="BA47" s="73"/>
      <c r="BB47" s="75"/>
      <c r="BC47" s="27"/>
      <c r="BD47" s="23"/>
      <c r="BE47" s="25"/>
      <c r="BF47" s="23"/>
      <c r="BG47" s="23"/>
      <c r="BH47" s="23"/>
      <c r="BI47" s="24"/>
      <c r="BJ47" s="41"/>
    </row>
    <row r="48" spans="1:62" ht="21" customHeight="1">
      <c r="A48" s="25" t="s">
        <v>34</v>
      </c>
      <c r="B48" s="56" t="s">
        <v>35</v>
      </c>
      <c r="C48" s="22" t="s">
        <v>16</v>
      </c>
      <c r="D48" s="23"/>
      <c r="E48" s="23"/>
      <c r="F48" s="23"/>
      <c r="G48" s="25">
        <v>129</v>
      </c>
      <c r="H48" s="23">
        <v>43</v>
      </c>
      <c r="I48" s="25">
        <v>86</v>
      </c>
      <c r="J48" s="25">
        <v>60</v>
      </c>
      <c r="K48" s="25">
        <v>26</v>
      </c>
      <c r="L48" s="26"/>
      <c r="M48" s="23"/>
      <c r="N48" s="25"/>
      <c r="O48" s="23"/>
      <c r="P48" s="23"/>
      <c r="Q48" s="23"/>
      <c r="R48" s="25"/>
      <c r="S48" s="23"/>
      <c r="T48" s="23"/>
      <c r="U48" s="23">
        <v>16</v>
      </c>
      <c r="V48" s="25">
        <v>32</v>
      </c>
      <c r="W48" s="28">
        <v>24</v>
      </c>
      <c r="X48" s="28">
        <v>8</v>
      </c>
      <c r="Y48" s="23"/>
      <c r="Z48" s="24"/>
      <c r="AA48" s="27">
        <v>81</v>
      </c>
      <c r="AB48" s="23">
        <v>27</v>
      </c>
      <c r="AC48" s="25">
        <v>54</v>
      </c>
      <c r="AD48" s="28">
        <v>36</v>
      </c>
      <c r="AE48" s="28">
        <v>18</v>
      </c>
      <c r="AF48" s="23"/>
      <c r="AG48" s="24"/>
      <c r="AH48" s="27"/>
      <c r="AI48" s="23"/>
      <c r="AJ48" s="25"/>
      <c r="AK48" s="23"/>
      <c r="AL48" s="23"/>
      <c r="AM48" s="23"/>
      <c r="AN48" s="24"/>
      <c r="AO48" s="27"/>
      <c r="AP48" s="23"/>
      <c r="AQ48" s="25"/>
      <c r="AR48" s="23"/>
      <c r="AS48" s="23"/>
      <c r="AT48" s="23"/>
      <c r="AU48" s="24"/>
      <c r="AV48" s="27"/>
      <c r="AW48" s="23"/>
      <c r="AX48" s="25"/>
      <c r="AY48" s="23"/>
      <c r="AZ48" s="23"/>
      <c r="BA48" s="23"/>
      <c r="BB48" s="24"/>
      <c r="BC48" s="27"/>
      <c r="BD48" s="23"/>
      <c r="BE48" s="25"/>
      <c r="BF48" s="23"/>
      <c r="BG48" s="23"/>
      <c r="BH48" s="23"/>
      <c r="BI48" s="24"/>
      <c r="BJ48" s="41"/>
    </row>
    <row r="49" spans="1:62" ht="20.25" customHeight="1">
      <c r="A49" s="25" t="s">
        <v>37</v>
      </c>
      <c r="B49" s="56" t="s">
        <v>38</v>
      </c>
      <c r="C49" s="22" t="s">
        <v>12</v>
      </c>
      <c r="D49" s="23"/>
      <c r="E49" s="23"/>
      <c r="F49" s="23"/>
      <c r="G49" s="25">
        <v>96</v>
      </c>
      <c r="H49" s="23">
        <v>32</v>
      </c>
      <c r="I49" s="25">
        <v>64</v>
      </c>
      <c r="J49" s="25">
        <v>40</v>
      </c>
      <c r="K49" s="25">
        <v>24</v>
      </c>
      <c r="L49" s="26"/>
      <c r="M49" s="23"/>
      <c r="N49" s="25"/>
      <c r="O49" s="23"/>
      <c r="P49" s="23"/>
      <c r="Q49" s="23"/>
      <c r="R49" s="25"/>
      <c r="S49" s="23"/>
      <c r="T49" s="23"/>
      <c r="U49" s="23">
        <v>32</v>
      </c>
      <c r="V49" s="25">
        <v>64</v>
      </c>
      <c r="W49" s="28">
        <v>40</v>
      </c>
      <c r="X49" s="28">
        <v>24</v>
      </c>
      <c r="Y49" s="23"/>
      <c r="Z49" s="24"/>
      <c r="AA49" s="27"/>
      <c r="AB49" s="23"/>
      <c r="AC49" s="25"/>
      <c r="AD49" s="23"/>
      <c r="AE49" s="23"/>
      <c r="AF49" s="23"/>
      <c r="AG49" s="24"/>
      <c r="AH49" s="27"/>
      <c r="AI49" s="23"/>
      <c r="AJ49" s="25"/>
      <c r="AK49" s="23"/>
      <c r="AL49" s="23"/>
      <c r="AM49" s="23"/>
      <c r="AN49" s="24"/>
      <c r="AO49" s="27"/>
      <c r="AP49" s="23"/>
      <c r="AQ49" s="25"/>
      <c r="AR49" s="23"/>
      <c r="AS49" s="23"/>
      <c r="AT49" s="23"/>
      <c r="AU49" s="24"/>
      <c r="AV49" s="27"/>
      <c r="AW49" s="23"/>
      <c r="AX49" s="25"/>
      <c r="AY49" s="23"/>
      <c r="AZ49" s="23"/>
      <c r="BA49" s="23"/>
      <c r="BB49" s="24"/>
      <c r="BC49" s="27"/>
      <c r="BD49" s="23"/>
      <c r="BE49" s="25"/>
      <c r="BF49" s="23"/>
      <c r="BG49" s="23"/>
      <c r="BH49" s="23"/>
      <c r="BI49" s="24"/>
      <c r="BJ49" s="41"/>
    </row>
    <row r="50" spans="1:62" ht="21" customHeight="1">
      <c r="A50" s="25" t="s">
        <v>40</v>
      </c>
      <c r="B50" s="56" t="s">
        <v>389</v>
      </c>
      <c r="C50" s="22">
        <v>4</v>
      </c>
      <c r="D50" s="23"/>
      <c r="E50" s="23">
        <v>3</v>
      </c>
      <c r="F50" s="23"/>
      <c r="G50" s="25">
        <v>240</v>
      </c>
      <c r="H50" s="23">
        <v>80</v>
      </c>
      <c r="I50" s="25">
        <v>160</v>
      </c>
      <c r="J50" s="25">
        <v>84</v>
      </c>
      <c r="K50" s="25">
        <v>76</v>
      </c>
      <c r="L50" s="26"/>
      <c r="M50" s="23"/>
      <c r="N50" s="25"/>
      <c r="O50" s="23"/>
      <c r="P50" s="23"/>
      <c r="Q50" s="23"/>
      <c r="R50" s="25"/>
      <c r="S50" s="23"/>
      <c r="T50" s="23"/>
      <c r="U50" s="23">
        <v>40</v>
      </c>
      <c r="V50" s="25">
        <v>80</v>
      </c>
      <c r="W50" s="28">
        <v>54</v>
      </c>
      <c r="X50" s="28">
        <v>26</v>
      </c>
      <c r="Y50" s="23"/>
      <c r="Z50" s="24"/>
      <c r="AA50" s="27">
        <v>120</v>
      </c>
      <c r="AB50" s="23">
        <v>40</v>
      </c>
      <c r="AC50" s="25">
        <v>80</v>
      </c>
      <c r="AD50" s="28">
        <v>30</v>
      </c>
      <c r="AE50" s="28">
        <v>50</v>
      </c>
      <c r="AF50" s="23"/>
      <c r="AG50" s="24"/>
      <c r="AH50" s="27"/>
      <c r="AI50" s="23"/>
      <c r="AJ50" s="25"/>
      <c r="AK50" s="23"/>
      <c r="AL50" s="23"/>
      <c r="AM50" s="23"/>
      <c r="AN50" s="24"/>
      <c r="AO50" s="27"/>
      <c r="AP50" s="23"/>
      <c r="AQ50" s="25"/>
      <c r="AR50" s="23"/>
      <c r="AS50" s="23"/>
      <c r="AT50" s="23"/>
      <c r="AU50" s="24"/>
      <c r="AV50" s="27"/>
      <c r="AW50" s="23"/>
      <c r="AX50" s="25"/>
      <c r="AY50" s="23"/>
      <c r="AZ50" s="23"/>
      <c r="BA50" s="23"/>
      <c r="BB50" s="24"/>
      <c r="BC50" s="27"/>
      <c r="BD50" s="23"/>
      <c r="BE50" s="25"/>
      <c r="BF50" s="23"/>
      <c r="BG50" s="23"/>
      <c r="BH50" s="23"/>
      <c r="BI50" s="24"/>
      <c r="BJ50" s="41"/>
    </row>
    <row r="51" spans="1:62" ht="39" customHeight="1">
      <c r="A51" s="25" t="s">
        <v>42</v>
      </c>
      <c r="B51" s="56" t="s">
        <v>43</v>
      </c>
      <c r="C51" s="22"/>
      <c r="D51" s="23"/>
      <c r="E51" s="23">
        <v>4</v>
      </c>
      <c r="F51" s="23"/>
      <c r="G51" s="25">
        <v>120</v>
      </c>
      <c r="H51" s="23">
        <v>40</v>
      </c>
      <c r="I51" s="25">
        <v>80</v>
      </c>
      <c r="J51" s="25">
        <v>36</v>
      </c>
      <c r="K51" s="25">
        <v>44</v>
      </c>
      <c r="L51" s="26"/>
      <c r="M51" s="23"/>
      <c r="N51" s="25"/>
      <c r="O51" s="23"/>
      <c r="P51" s="23"/>
      <c r="Q51" s="23"/>
      <c r="R51" s="25"/>
      <c r="S51" s="23"/>
      <c r="T51" s="23"/>
      <c r="U51" s="23">
        <v>24</v>
      </c>
      <c r="V51" s="25">
        <v>48</v>
      </c>
      <c r="W51" s="28">
        <v>28</v>
      </c>
      <c r="X51" s="28">
        <v>20</v>
      </c>
      <c r="Y51" s="23"/>
      <c r="Z51" s="24"/>
      <c r="AA51" s="27">
        <v>48</v>
      </c>
      <c r="AB51" s="23">
        <v>16</v>
      </c>
      <c r="AC51" s="25">
        <v>32</v>
      </c>
      <c r="AD51" s="28">
        <v>8</v>
      </c>
      <c r="AE51" s="28">
        <v>24</v>
      </c>
      <c r="AF51" s="23"/>
      <c r="AG51" s="24"/>
      <c r="AH51" s="27"/>
      <c r="AI51" s="23"/>
      <c r="AJ51" s="25"/>
      <c r="AK51" s="23"/>
      <c r="AL51" s="23"/>
      <c r="AM51" s="23"/>
      <c r="AN51" s="24"/>
      <c r="AO51" s="27"/>
      <c r="AP51" s="23"/>
      <c r="AQ51" s="25"/>
      <c r="AR51" s="23"/>
      <c r="AS51" s="23"/>
      <c r="AT51" s="23"/>
      <c r="AU51" s="24"/>
      <c r="AV51" s="27"/>
      <c r="AW51" s="23"/>
      <c r="AX51" s="25"/>
      <c r="AY51" s="23"/>
      <c r="AZ51" s="23"/>
      <c r="BA51" s="23"/>
      <c r="BB51" s="24"/>
      <c r="BC51" s="27"/>
      <c r="BD51" s="23"/>
      <c r="BE51" s="25"/>
      <c r="BF51" s="23"/>
      <c r="BG51" s="23"/>
      <c r="BH51" s="23"/>
      <c r="BI51" s="24"/>
      <c r="BJ51" s="41"/>
    </row>
    <row r="52" spans="1:62" ht="45" customHeight="1">
      <c r="A52" s="25" t="s">
        <v>45</v>
      </c>
      <c r="B52" s="56" t="s">
        <v>46</v>
      </c>
      <c r="C52" s="22"/>
      <c r="D52" s="23"/>
      <c r="E52" s="23">
        <v>8</v>
      </c>
      <c r="F52" s="23"/>
      <c r="G52" s="25">
        <v>135</v>
      </c>
      <c r="H52" s="23">
        <v>45</v>
      </c>
      <c r="I52" s="25">
        <v>90</v>
      </c>
      <c r="J52" s="25">
        <v>44</v>
      </c>
      <c r="K52" s="25">
        <v>46</v>
      </c>
      <c r="L52" s="26"/>
      <c r="M52" s="23"/>
      <c r="N52" s="25"/>
      <c r="O52" s="23"/>
      <c r="P52" s="23"/>
      <c r="Q52" s="23"/>
      <c r="R52" s="25"/>
      <c r="S52" s="23"/>
      <c r="T52" s="23"/>
      <c r="U52" s="23"/>
      <c r="V52" s="25"/>
      <c r="W52" s="23"/>
      <c r="X52" s="23"/>
      <c r="Y52" s="23"/>
      <c r="Z52" s="24"/>
      <c r="AA52" s="27"/>
      <c r="AB52" s="23"/>
      <c r="AC52" s="25"/>
      <c r="AD52" s="23"/>
      <c r="AE52" s="23"/>
      <c r="AF52" s="23"/>
      <c r="AG52" s="24"/>
      <c r="AH52" s="27"/>
      <c r="AI52" s="23"/>
      <c r="AJ52" s="25"/>
      <c r="AK52" s="23"/>
      <c r="AL52" s="23"/>
      <c r="AM52" s="23"/>
      <c r="AN52" s="24"/>
      <c r="AO52" s="27"/>
      <c r="AP52" s="23"/>
      <c r="AQ52" s="25"/>
      <c r="AR52" s="23"/>
      <c r="AS52" s="23"/>
      <c r="AT52" s="23"/>
      <c r="AU52" s="24"/>
      <c r="AV52" s="27"/>
      <c r="AW52" s="23"/>
      <c r="AX52" s="25"/>
      <c r="AY52" s="23"/>
      <c r="AZ52" s="23"/>
      <c r="BA52" s="23"/>
      <c r="BB52" s="24"/>
      <c r="BC52" s="27">
        <v>135</v>
      </c>
      <c r="BD52" s="23">
        <v>45</v>
      </c>
      <c r="BE52" s="25">
        <v>90</v>
      </c>
      <c r="BF52" s="28">
        <v>44</v>
      </c>
      <c r="BG52" s="28">
        <v>46</v>
      </c>
      <c r="BH52" s="23"/>
      <c r="BI52" s="24"/>
      <c r="BJ52" s="41"/>
    </row>
    <row r="53" spans="1:62" ht="39" customHeight="1">
      <c r="A53" s="25" t="s">
        <v>48</v>
      </c>
      <c r="B53" s="56" t="s">
        <v>49</v>
      </c>
      <c r="C53" s="22"/>
      <c r="D53" s="23"/>
      <c r="E53" s="23">
        <v>5</v>
      </c>
      <c r="F53" s="23"/>
      <c r="G53" s="25">
        <v>90</v>
      </c>
      <c r="H53" s="23">
        <v>30</v>
      </c>
      <c r="I53" s="25">
        <v>60</v>
      </c>
      <c r="J53" s="25">
        <v>42</v>
      </c>
      <c r="K53" s="25">
        <v>18</v>
      </c>
      <c r="L53" s="26"/>
      <c r="M53" s="23"/>
      <c r="N53" s="25"/>
      <c r="O53" s="23"/>
      <c r="P53" s="23"/>
      <c r="Q53" s="23"/>
      <c r="R53" s="25"/>
      <c r="S53" s="23"/>
      <c r="T53" s="23"/>
      <c r="U53" s="23"/>
      <c r="V53" s="25"/>
      <c r="W53" s="23"/>
      <c r="X53" s="23"/>
      <c r="Y53" s="23"/>
      <c r="Z53" s="24"/>
      <c r="AA53" s="27"/>
      <c r="AB53" s="23"/>
      <c r="AC53" s="25"/>
      <c r="AD53" s="23"/>
      <c r="AE53" s="23"/>
      <c r="AF53" s="23"/>
      <c r="AG53" s="24"/>
      <c r="AH53" s="27">
        <v>90</v>
      </c>
      <c r="AI53" s="23">
        <v>30</v>
      </c>
      <c r="AJ53" s="25">
        <v>60</v>
      </c>
      <c r="AK53" s="28">
        <v>42</v>
      </c>
      <c r="AL53" s="28">
        <v>18</v>
      </c>
      <c r="AM53" s="23"/>
      <c r="AN53" s="24"/>
      <c r="AO53" s="27"/>
      <c r="AP53" s="23"/>
      <c r="AQ53" s="25"/>
      <c r="AR53" s="23"/>
      <c r="AS53" s="23"/>
      <c r="AT53" s="23"/>
      <c r="AU53" s="24"/>
      <c r="AV53" s="27"/>
      <c r="AW53" s="23"/>
      <c r="AX53" s="25"/>
      <c r="AY53" s="23"/>
      <c r="AZ53" s="23"/>
      <c r="BA53" s="23"/>
      <c r="BB53" s="24"/>
      <c r="BC53" s="27"/>
      <c r="BD53" s="23"/>
      <c r="BE53" s="25"/>
      <c r="BF53" s="23"/>
      <c r="BG53" s="23"/>
      <c r="BH53" s="23"/>
      <c r="BI53" s="24"/>
      <c r="BJ53" s="41"/>
    </row>
    <row r="54" spans="1:62" ht="36.75" customHeight="1">
      <c r="A54" s="25" t="s">
        <v>51</v>
      </c>
      <c r="B54" s="56" t="s">
        <v>52</v>
      </c>
      <c r="C54" s="22">
        <v>7</v>
      </c>
      <c r="D54" s="23"/>
      <c r="E54" s="23"/>
      <c r="F54" s="23"/>
      <c r="G54" s="25">
        <v>150</v>
      </c>
      <c r="H54" s="23">
        <v>50</v>
      </c>
      <c r="I54" s="25">
        <v>100</v>
      </c>
      <c r="J54" s="25">
        <v>66</v>
      </c>
      <c r="K54" s="25">
        <v>34</v>
      </c>
      <c r="L54" s="26"/>
      <c r="M54" s="23"/>
      <c r="N54" s="25"/>
      <c r="O54" s="23"/>
      <c r="P54" s="23"/>
      <c r="Q54" s="23"/>
      <c r="R54" s="25"/>
      <c r="S54" s="23"/>
      <c r="T54" s="23"/>
      <c r="U54" s="23"/>
      <c r="V54" s="25"/>
      <c r="W54" s="23"/>
      <c r="X54" s="23"/>
      <c r="Y54" s="23"/>
      <c r="Z54" s="24"/>
      <c r="AA54" s="27"/>
      <c r="AB54" s="23"/>
      <c r="AC54" s="25"/>
      <c r="AD54" s="23"/>
      <c r="AE54" s="23"/>
      <c r="AF54" s="23"/>
      <c r="AG54" s="24"/>
      <c r="AH54" s="27"/>
      <c r="AI54" s="23"/>
      <c r="AJ54" s="25"/>
      <c r="AK54" s="23"/>
      <c r="AL54" s="23"/>
      <c r="AM54" s="23"/>
      <c r="AN54" s="24"/>
      <c r="AO54" s="27"/>
      <c r="AP54" s="23"/>
      <c r="AQ54" s="25"/>
      <c r="AR54" s="23"/>
      <c r="AS54" s="23"/>
      <c r="AT54" s="23"/>
      <c r="AU54" s="24"/>
      <c r="AV54" s="27">
        <v>150</v>
      </c>
      <c r="AW54" s="23">
        <v>50</v>
      </c>
      <c r="AX54" s="63">
        <v>100</v>
      </c>
      <c r="AY54" s="28">
        <v>66</v>
      </c>
      <c r="AZ54" s="28">
        <v>34</v>
      </c>
      <c r="BA54" s="23"/>
      <c r="BB54" s="24"/>
      <c r="BC54" s="27"/>
      <c r="BD54" s="23"/>
      <c r="BE54" s="25"/>
      <c r="BF54" s="23"/>
      <c r="BG54" s="23"/>
      <c r="BH54" s="23"/>
      <c r="BI54" s="24"/>
      <c r="BJ54" s="41"/>
    </row>
    <row r="55" spans="1:62" ht="33.75" customHeight="1">
      <c r="A55" s="25" t="s">
        <v>54</v>
      </c>
      <c r="B55" s="56" t="s">
        <v>55</v>
      </c>
      <c r="C55" s="22"/>
      <c r="D55" s="23"/>
      <c r="E55" s="23">
        <v>7</v>
      </c>
      <c r="F55" s="23"/>
      <c r="G55" s="25">
        <v>72</v>
      </c>
      <c r="H55" s="23">
        <v>24</v>
      </c>
      <c r="I55" s="25">
        <v>48</v>
      </c>
      <c r="J55" s="25">
        <v>38</v>
      </c>
      <c r="K55" s="25">
        <v>10</v>
      </c>
      <c r="L55" s="26"/>
      <c r="M55" s="23"/>
      <c r="N55" s="25"/>
      <c r="O55" s="23"/>
      <c r="P55" s="23"/>
      <c r="Q55" s="23"/>
      <c r="R55" s="25"/>
      <c r="S55" s="23"/>
      <c r="T55" s="23"/>
      <c r="U55" s="23"/>
      <c r="V55" s="25"/>
      <c r="W55" s="23"/>
      <c r="X55" s="23"/>
      <c r="Y55" s="23"/>
      <c r="Z55" s="24"/>
      <c r="AA55" s="27"/>
      <c r="AB55" s="23"/>
      <c r="AC55" s="25"/>
      <c r="AD55" s="23"/>
      <c r="AE55" s="23"/>
      <c r="AF55" s="23"/>
      <c r="AG55" s="24"/>
      <c r="AH55" s="27"/>
      <c r="AI55" s="23"/>
      <c r="AJ55" s="25"/>
      <c r="AK55" s="23"/>
      <c r="AL55" s="23"/>
      <c r="AM55" s="23"/>
      <c r="AN55" s="24"/>
      <c r="AO55" s="27"/>
      <c r="AP55" s="23"/>
      <c r="AQ55" s="25"/>
      <c r="AR55" s="23"/>
      <c r="AS55" s="23"/>
      <c r="AT55" s="23"/>
      <c r="AU55" s="24"/>
      <c r="AV55" s="27">
        <v>72</v>
      </c>
      <c r="AW55" s="23">
        <v>24</v>
      </c>
      <c r="AX55" s="25">
        <v>48</v>
      </c>
      <c r="AY55" s="28">
        <v>38</v>
      </c>
      <c r="AZ55" s="28">
        <v>10</v>
      </c>
      <c r="BA55" s="23"/>
      <c r="BB55" s="24"/>
      <c r="BC55" s="27"/>
      <c r="BD55" s="23"/>
      <c r="BE55" s="25"/>
      <c r="BF55" s="23"/>
      <c r="BG55" s="23"/>
      <c r="BH55" s="23"/>
      <c r="BI55" s="24"/>
      <c r="BJ55" s="41"/>
    </row>
    <row r="56" spans="1:62" ht="15" customHeight="1">
      <c r="A56" s="25" t="s">
        <v>57</v>
      </c>
      <c r="B56" s="56" t="s">
        <v>58</v>
      </c>
      <c r="C56" s="22" t="s">
        <v>18</v>
      </c>
      <c r="D56" s="23"/>
      <c r="E56" s="23"/>
      <c r="F56" s="23"/>
      <c r="G56" s="25">
        <v>105</v>
      </c>
      <c r="H56" s="23">
        <v>35</v>
      </c>
      <c r="I56" s="25">
        <v>70</v>
      </c>
      <c r="J56" s="25">
        <v>54</v>
      </c>
      <c r="K56" s="25">
        <v>16</v>
      </c>
      <c r="L56" s="26"/>
      <c r="M56" s="23"/>
      <c r="N56" s="25"/>
      <c r="O56" s="23"/>
      <c r="P56" s="23"/>
      <c r="Q56" s="23"/>
      <c r="R56" s="25"/>
      <c r="S56" s="23"/>
      <c r="T56" s="23"/>
      <c r="U56" s="23"/>
      <c r="V56" s="25"/>
      <c r="W56" s="23"/>
      <c r="X56" s="23"/>
      <c r="Y56" s="23"/>
      <c r="Z56" s="24"/>
      <c r="AA56" s="27"/>
      <c r="AB56" s="23"/>
      <c r="AC56" s="25"/>
      <c r="AD56" s="23"/>
      <c r="AE56" s="23"/>
      <c r="AF56" s="23"/>
      <c r="AG56" s="24"/>
      <c r="AH56" s="27">
        <v>105</v>
      </c>
      <c r="AI56" s="23">
        <v>35</v>
      </c>
      <c r="AJ56" s="25">
        <v>70</v>
      </c>
      <c r="AK56" s="28">
        <v>54</v>
      </c>
      <c r="AL56" s="28">
        <v>16</v>
      </c>
      <c r="AM56" s="23"/>
      <c r="AN56" s="24"/>
      <c r="AO56" s="27"/>
      <c r="AP56" s="23"/>
      <c r="AQ56" s="25"/>
      <c r="AR56" s="23"/>
      <c r="AS56" s="23"/>
      <c r="AT56" s="23"/>
      <c r="AU56" s="24"/>
      <c r="AV56" s="27"/>
      <c r="AW56" s="23"/>
      <c r="AX56" s="25"/>
      <c r="AY56" s="23"/>
      <c r="AZ56" s="23"/>
      <c r="BA56" s="23"/>
      <c r="BB56" s="24"/>
      <c r="BC56" s="27"/>
      <c r="BD56" s="23"/>
      <c r="BE56" s="25"/>
      <c r="BF56" s="23"/>
      <c r="BG56" s="23"/>
      <c r="BH56" s="23"/>
      <c r="BI56" s="24"/>
      <c r="BJ56" s="41"/>
    </row>
    <row r="57" spans="1:62" ht="17.25" customHeight="1">
      <c r="A57" s="25" t="s">
        <v>60</v>
      </c>
      <c r="B57" s="56" t="s">
        <v>61</v>
      </c>
      <c r="C57" s="22"/>
      <c r="D57" s="23"/>
      <c r="E57" s="23">
        <v>4</v>
      </c>
      <c r="F57" s="23"/>
      <c r="G57" s="25">
        <v>135</v>
      </c>
      <c r="H57" s="23">
        <v>45</v>
      </c>
      <c r="I57" s="25">
        <v>90</v>
      </c>
      <c r="J57" s="25">
        <v>60</v>
      </c>
      <c r="K57" s="25">
        <v>40</v>
      </c>
      <c r="L57" s="26"/>
      <c r="M57" s="23"/>
      <c r="N57" s="25"/>
      <c r="O57" s="23"/>
      <c r="P57" s="23"/>
      <c r="Q57" s="23"/>
      <c r="R57" s="25"/>
      <c r="S57" s="23"/>
      <c r="T57" s="23"/>
      <c r="U57" s="23"/>
      <c r="V57" s="25"/>
      <c r="W57" s="23"/>
      <c r="X57" s="23"/>
      <c r="Y57" s="23"/>
      <c r="Z57" s="24"/>
      <c r="AA57" s="27">
        <v>135</v>
      </c>
      <c r="AB57" s="23">
        <v>45</v>
      </c>
      <c r="AC57" s="25">
        <v>90</v>
      </c>
      <c r="AD57" s="28">
        <v>60</v>
      </c>
      <c r="AE57" s="28">
        <v>40</v>
      </c>
      <c r="AF57" s="23"/>
      <c r="AG57" s="24"/>
      <c r="AH57" s="27"/>
      <c r="AI57" s="23"/>
      <c r="AJ57" s="25"/>
      <c r="AK57" s="23"/>
      <c r="AL57" s="23"/>
      <c r="AM57" s="23"/>
      <c r="AN57" s="24"/>
      <c r="AO57" s="27"/>
      <c r="AP57" s="23"/>
      <c r="AQ57" s="25"/>
      <c r="AR57" s="23"/>
      <c r="AS57" s="23"/>
      <c r="AT57" s="23"/>
      <c r="AU57" s="24"/>
      <c r="AV57" s="27"/>
      <c r="AW57" s="23"/>
      <c r="AX57" s="25"/>
      <c r="AY57" s="23"/>
      <c r="AZ57" s="23"/>
      <c r="BA57" s="23"/>
      <c r="BB57" s="24"/>
      <c r="BC57" s="27"/>
      <c r="BD57" s="23"/>
      <c r="BE57" s="25"/>
      <c r="BF57" s="23"/>
      <c r="BG57" s="23"/>
      <c r="BH57" s="23"/>
      <c r="BI57" s="24"/>
      <c r="BJ57" s="41"/>
    </row>
    <row r="58" spans="1:62" ht="23.25" customHeight="1">
      <c r="A58" s="25" t="s">
        <v>63</v>
      </c>
      <c r="B58" s="56" t="s">
        <v>64</v>
      </c>
      <c r="C58" s="22"/>
      <c r="D58" s="23"/>
      <c r="E58" s="23">
        <v>8</v>
      </c>
      <c r="F58" s="23"/>
      <c r="G58" s="25">
        <v>84</v>
      </c>
      <c r="H58" s="23">
        <v>28</v>
      </c>
      <c r="I58" s="25">
        <v>56</v>
      </c>
      <c r="J58" s="25">
        <v>40</v>
      </c>
      <c r="K58" s="25">
        <v>16</v>
      </c>
      <c r="L58" s="26"/>
      <c r="M58" s="23"/>
      <c r="N58" s="25"/>
      <c r="O58" s="23"/>
      <c r="P58" s="23"/>
      <c r="Q58" s="23"/>
      <c r="R58" s="25"/>
      <c r="S58" s="23"/>
      <c r="T58" s="23"/>
      <c r="U58" s="23"/>
      <c r="V58" s="25"/>
      <c r="W58" s="23"/>
      <c r="X58" s="23"/>
      <c r="Y58" s="23"/>
      <c r="Z58" s="24"/>
      <c r="AA58" s="27"/>
      <c r="AB58" s="23"/>
      <c r="AC58" s="25"/>
      <c r="AD58" s="23"/>
      <c r="AE58" s="23"/>
      <c r="AF58" s="23"/>
      <c r="AG58" s="24"/>
      <c r="AH58" s="27"/>
      <c r="AI58" s="23"/>
      <c r="AJ58" s="25"/>
      <c r="AK58" s="23"/>
      <c r="AL58" s="23"/>
      <c r="AM58" s="23"/>
      <c r="AN58" s="24"/>
      <c r="AO58" s="27"/>
      <c r="AP58" s="23"/>
      <c r="AQ58" s="25"/>
      <c r="AR58" s="23"/>
      <c r="AS58" s="23"/>
      <c r="AT58" s="23"/>
      <c r="AU58" s="24"/>
      <c r="AV58" s="27"/>
      <c r="AW58" s="23"/>
      <c r="AX58" s="25"/>
      <c r="AY58" s="23"/>
      <c r="AZ58" s="23"/>
      <c r="BA58" s="23"/>
      <c r="BB58" s="24"/>
      <c r="BC58" s="27">
        <v>84</v>
      </c>
      <c r="BD58" s="23">
        <v>28</v>
      </c>
      <c r="BE58" s="25">
        <v>56</v>
      </c>
      <c r="BF58" s="28">
        <v>40</v>
      </c>
      <c r="BG58" s="28">
        <v>16</v>
      </c>
      <c r="BH58" s="23"/>
      <c r="BI58" s="24"/>
      <c r="BJ58" s="41"/>
    </row>
    <row r="59" spans="1:62" ht="27" customHeight="1">
      <c r="A59" s="25" t="s">
        <v>66</v>
      </c>
      <c r="B59" s="56" t="s">
        <v>67</v>
      </c>
      <c r="C59" s="22"/>
      <c r="D59" s="23"/>
      <c r="E59" s="23">
        <v>7</v>
      </c>
      <c r="F59" s="23"/>
      <c r="G59" s="25">
        <v>66</v>
      </c>
      <c r="H59" s="23">
        <v>22</v>
      </c>
      <c r="I59" s="25">
        <v>44</v>
      </c>
      <c r="J59" s="25">
        <v>34</v>
      </c>
      <c r="K59" s="25">
        <v>10</v>
      </c>
      <c r="L59" s="26"/>
      <c r="M59" s="23"/>
      <c r="N59" s="25"/>
      <c r="O59" s="23"/>
      <c r="P59" s="23"/>
      <c r="Q59" s="23"/>
      <c r="R59" s="25"/>
      <c r="S59" s="23"/>
      <c r="T59" s="23"/>
      <c r="U59" s="23"/>
      <c r="V59" s="25"/>
      <c r="W59" s="23"/>
      <c r="X59" s="23"/>
      <c r="Y59" s="23"/>
      <c r="Z59" s="24"/>
      <c r="AA59" s="27"/>
      <c r="AB59" s="23"/>
      <c r="AC59" s="25"/>
      <c r="AD59" s="23"/>
      <c r="AE59" s="23"/>
      <c r="AF59" s="23"/>
      <c r="AG59" s="24"/>
      <c r="AH59" s="27"/>
      <c r="AI59" s="23"/>
      <c r="AJ59" s="25"/>
      <c r="AK59" s="23"/>
      <c r="AL59" s="23"/>
      <c r="AM59" s="23"/>
      <c r="AN59" s="24"/>
      <c r="AO59" s="27"/>
      <c r="AP59" s="23"/>
      <c r="AQ59" s="25"/>
      <c r="AR59" s="23"/>
      <c r="AS59" s="23"/>
      <c r="AT59" s="23"/>
      <c r="AU59" s="24"/>
      <c r="AV59" s="27">
        <v>66</v>
      </c>
      <c r="AW59" s="23">
        <v>22</v>
      </c>
      <c r="AX59" s="25">
        <v>44</v>
      </c>
      <c r="AY59" s="28">
        <v>34</v>
      </c>
      <c r="AZ59" s="28">
        <v>10</v>
      </c>
      <c r="BA59" s="23"/>
      <c r="BB59" s="24"/>
      <c r="BC59" s="27"/>
      <c r="BD59" s="23"/>
      <c r="BE59" s="25"/>
      <c r="BF59" s="23"/>
      <c r="BG59" s="23"/>
      <c r="BH59" s="23"/>
      <c r="BI59" s="24"/>
      <c r="BJ59" s="41"/>
    </row>
    <row r="60" spans="1:62" ht="21.75" customHeight="1">
      <c r="A60" s="25" t="s">
        <v>69</v>
      </c>
      <c r="B60" s="56" t="s">
        <v>70</v>
      </c>
      <c r="C60" s="22"/>
      <c r="D60" s="23"/>
      <c r="E60" s="23">
        <v>4</v>
      </c>
      <c r="F60" s="23"/>
      <c r="G60" s="25">
        <v>120</v>
      </c>
      <c r="H60" s="23">
        <v>40</v>
      </c>
      <c r="I60" s="25">
        <v>80</v>
      </c>
      <c r="J60" s="25">
        <v>72</v>
      </c>
      <c r="K60" s="25">
        <v>8</v>
      </c>
      <c r="L60" s="26"/>
      <c r="M60" s="23"/>
      <c r="N60" s="25"/>
      <c r="O60" s="23"/>
      <c r="P60" s="23"/>
      <c r="Q60" s="23"/>
      <c r="R60" s="25"/>
      <c r="S60" s="23"/>
      <c r="T60" s="23"/>
      <c r="U60" s="23">
        <v>24</v>
      </c>
      <c r="V60" s="25">
        <v>48</v>
      </c>
      <c r="W60" s="28">
        <v>48</v>
      </c>
      <c r="X60" s="23"/>
      <c r="Y60" s="23"/>
      <c r="Z60" s="24"/>
      <c r="AA60" s="27">
        <v>48</v>
      </c>
      <c r="AB60" s="23">
        <v>16</v>
      </c>
      <c r="AC60" s="25">
        <v>32</v>
      </c>
      <c r="AD60" s="28">
        <v>24</v>
      </c>
      <c r="AE60" s="28">
        <v>8</v>
      </c>
      <c r="AF60" s="23"/>
      <c r="AG60" s="24"/>
      <c r="AH60" s="27"/>
      <c r="AI60" s="23"/>
      <c r="AJ60" s="25"/>
      <c r="AK60" s="23"/>
      <c r="AL60" s="23"/>
      <c r="AM60" s="23"/>
      <c r="AN60" s="24"/>
      <c r="AO60" s="27"/>
      <c r="AP60" s="23"/>
      <c r="AQ60" s="25"/>
      <c r="AR60" s="23"/>
      <c r="AS60" s="23"/>
      <c r="AT60" s="23"/>
      <c r="AU60" s="24"/>
      <c r="AV60" s="27"/>
      <c r="AW60" s="23"/>
      <c r="AX60" s="25"/>
      <c r="AY60" s="23"/>
      <c r="AZ60" s="23"/>
      <c r="BA60" s="23"/>
      <c r="BB60" s="24"/>
      <c r="BC60" s="27"/>
      <c r="BD60" s="23"/>
      <c r="BE60" s="25"/>
      <c r="BF60" s="23"/>
      <c r="BG60" s="23"/>
      <c r="BH60" s="23"/>
      <c r="BI60" s="24"/>
      <c r="BJ60" s="41"/>
    </row>
    <row r="61" spans="1:62" ht="21.75" customHeight="1">
      <c r="A61" s="25" t="s">
        <v>28</v>
      </c>
      <c r="B61" s="56" t="s">
        <v>395</v>
      </c>
      <c r="C61" s="22"/>
      <c r="D61" s="23"/>
      <c r="E61" s="23">
        <v>8</v>
      </c>
      <c r="F61" s="23"/>
      <c r="G61" s="25">
        <v>66</v>
      </c>
      <c r="H61" s="23">
        <v>22</v>
      </c>
      <c r="I61" s="25">
        <v>44</v>
      </c>
      <c r="J61" s="25">
        <v>12</v>
      </c>
      <c r="K61" s="25">
        <v>32</v>
      </c>
      <c r="L61" s="26"/>
      <c r="M61" s="23"/>
      <c r="N61" s="25"/>
      <c r="O61" s="23"/>
      <c r="P61" s="23"/>
      <c r="Q61" s="23"/>
      <c r="R61" s="25"/>
      <c r="S61" s="23"/>
      <c r="T61" s="23"/>
      <c r="U61" s="23"/>
      <c r="V61" s="25"/>
      <c r="W61" s="28"/>
      <c r="X61" s="23"/>
      <c r="Y61" s="23"/>
      <c r="Z61" s="24"/>
      <c r="AA61" s="27"/>
      <c r="AB61" s="23"/>
      <c r="AC61" s="25"/>
      <c r="AD61" s="28"/>
      <c r="AE61" s="28"/>
      <c r="AF61" s="23"/>
      <c r="AG61" s="24"/>
      <c r="AH61" s="27"/>
      <c r="AI61" s="23"/>
      <c r="AJ61" s="25"/>
      <c r="AK61" s="23"/>
      <c r="AL61" s="23"/>
      <c r="AM61" s="23"/>
      <c r="AN61" s="24"/>
      <c r="AO61" s="27"/>
      <c r="AP61" s="23"/>
      <c r="AQ61" s="25"/>
      <c r="AR61" s="23"/>
      <c r="AS61" s="23"/>
      <c r="AT61" s="23"/>
      <c r="AU61" s="24"/>
      <c r="AV61" s="27"/>
      <c r="AW61" s="23"/>
      <c r="AX61" s="25"/>
      <c r="AY61" s="23"/>
      <c r="AZ61" s="23"/>
      <c r="BA61" s="23"/>
      <c r="BB61" s="24"/>
      <c r="BC61" s="27"/>
      <c r="BD61" s="23">
        <v>22</v>
      </c>
      <c r="BE61" s="25">
        <v>44</v>
      </c>
      <c r="BF61" s="23">
        <v>12</v>
      </c>
      <c r="BG61" s="23">
        <v>32</v>
      </c>
      <c r="BH61" s="23"/>
      <c r="BI61" s="24"/>
      <c r="BJ61" s="41"/>
    </row>
    <row r="62" spans="1:62" ht="24" customHeight="1">
      <c r="A62" s="25" t="s">
        <v>394</v>
      </c>
      <c r="B62" s="55" t="s">
        <v>29</v>
      </c>
      <c r="C62" s="22"/>
      <c r="D62" s="23"/>
      <c r="E62" s="23">
        <v>6</v>
      </c>
      <c r="F62" s="23"/>
      <c r="G62" s="25">
        <v>102</v>
      </c>
      <c r="H62" s="23">
        <v>34</v>
      </c>
      <c r="I62" s="25">
        <v>68</v>
      </c>
      <c r="J62" s="25">
        <v>42</v>
      </c>
      <c r="K62" s="25">
        <v>26</v>
      </c>
      <c r="L62" s="26"/>
      <c r="M62" s="23"/>
      <c r="N62" s="25"/>
      <c r="O62" s="23"/>
      <c r="P62" s="23"/>
      <c r="Q62" s="23"/>
      <c r="R62" s="25"/>
      <c r="S62" s="23"/>
      <c r="T62" s="23"/>
      <c r="U62" s="23"/>
      <c r="V62" s="25"/>
      <c r="W62" s="23"/>
      <c r="X62" s="23"/>
      <c r="Y62" s="23"/>
      <c r="Z62" s="24"/>
      <c r="AA62" s="27"/>
      <c r="AB62" s="23"/>
      <c r="AC62" s="25"/>
      <c r="AD62" s="23"/>
      <c r="AE62" s="23"/>
      <c r="AF62" s="23"/>
      <c r="AG62" s="24"/>
      <c r="AH62" s="27">
        <v>54</v>
      </c>
      <c r="AI62" s="23">
        <v>18</v>
      </c>
      <c r="AJ62" s="25">
        <v>36</v>
      </c>
      <c r="AK62" s="28">
        <v>20</v>
      </c>
      <c r="AL62" s="28">
        <v>16</v>
      </c>
      <c r="AM62" s="23"/>
      <c r="AN62" s="24"/>
      <c r="AO62" s="27">
        <v>72</v>
      </c>
      <c r="AP62" s="23">
        <v>16</v>
      </c>
      <c r="AQ62" s="25">
        <v>32</v>
      </c>
      <c r="AR62" s="28">
        <v>22</v>
      </c>
      <c r="AS62" s="28">
        <v>10</v>
      </c>
      <c r="AT62" s="23"/>
      <c r="AU62" s="24"/>
      <c r="AV62" s="27"/>
      <c r="AW62" s="23"/>
      <c r="AX62" s="25"/>
      <c r="AY62" s="23"/>
      <c r="AZ62" s="23"/>
      <c r="BA62" s="23"/>
      <c r="BB62" s="24"/>
      <c r="BC62" s="27"/>
      <c r="BD62" s="23"/>
      <c r="BE62" s="25"/>
      <c r="BF62" s="23"/>
      <c r="BG62" s="23"/>
      <c r="BH62" s="23"/>
      <c r="BI62" s="24"/>
      <c r="BJ62" s="41"/>
    </row>
    <row r="63" spans="1:62" ht="3.75" customHeight="1" thickBot="1">
      <c r="A63" s="20"/>
      <c r="B63" s="4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33"/>
    </row>
    <row r="64" spans="1:62" ht="32.25" customHeight="1" thickBot="1">
      <c r="A64" s="16" t="s">
        <v>71</v>
      </c>
      <c r="B64" s="48" t="s">
        <v>72</v>
      </c>
      <c r="C64" s="17" t="s">
        <v>33</v>
      </c>
      <c r="D64" s="18"/>
      <c r="E64" s="18">
        <v>5</v>
      </c>
      <c r="F64" s="18"/>
      <c r="G64" s="58">
        <v>1563</v>
      </c>
      <c r="H64" s="58">
        <v>521</v>
      </c>
      <c r="I64" s="58">
        <f>I66+I75+I84+I93</f>
        <v>1014</v>
      </c>
      <c r="J64" s="58">
        <v>582</v>
      </c>
      <c r="K64" s="58">
        <v>392</v>
      </c>
      <c r="L64" s="59">
        <v>68</v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9"/>
      <c r="AA64" s="60">
        <v>135</v>
      </c>
      <c r="AB64" s="58">
        <f>AB66+AB75+AB84+AB93+AB100</f>
        <v>45</v>
      </c>
      <c r="AC64" s="58">
        <f aca="true" t="shared" si="11" ref="AC64:BI64">AC66+AC75+AC84+AC93+AC100</f>
        <v>90</v>
      </c>
      <c r="AD64" s="58">
        <f t="shared" si="11"/>
        <v>58</v>
      </c>
      <c r="AE64" s="58">
        <f t="shared" si="11"/>
        <v>32</v>
      </c>
      <c r="AF64" s="58">
        <f t="shared" si="11"/>
        <v>0</v>
      </c>
      <c r="AG64" s="58">
        <f t="shared" si="11"/>
        <v>0</v>
      </c>
      <c r="AH64" s="58">
        <f t="shared" si="11"/>
        <v>423</v>
      </c>
      <c r="AI64" s="58">
        <f t="shared" si="11"/>
        <v>141</v>
      </c>
      <c r="AJ64" s="58">
        <f t="shared" si="11"/>
        <v>282</v>
      </c>
      <c r="AK64" s="58">
        <f t="shared" si="11"/>
        <v>148</v>
      </c>
      <c r="AL64" s="58">
        <f t="shared" si="11"/>
        <v>134</v>
      </c>
      <c r="AM64" s="58">
        <f t="shared" si="11"/>
        <v>0</v>
      </c>
      <c r="AN64" s="58">
        <f t="shared" si="11"/>
        <v>0</v>
      </c>
      <c r="AO64" s="61">
        <f t="shared" si="11"/>
        <v>456</v>
      </c>
      <c r="AP64" s="60">
        <f t="shared" si="11"/>
        <v>160</v>
      </c>
      <c r="AQ64" s="58">
        <f t="shared" si="11"/>
        <v>320</v>
      </c>
      <c r="AR64" s="58">
        <f t="shared" si="11"/>
        <v>200</v>
      </c>
      <c r="AS64" s="58">
        <f t="shared" si="11"/>
        <v>96</v>
      </c>
      <c r="AT64" s="58">
        <f t="shared" si="11"/>
        <v>0</v>
      </c>
      <c r="AU64" s="59">
        <f t="shared" si="11"/>
        <v>24</v>
      </c>
      <c r="AV64" s="62">
        <f t="shared" si="11"/>
        <v>240</v>
      </c>
      <c r="AW64" s="58">
        <f t="shared" si="11"/>
        <v>77</v>
      </c>
      <c r="AX64" s="58">
        <f t="shared" si="11"/>
        <v>160</v>
      </c>
      <c r="AY64" s="58">
        <f t="shared" si="11"/>
        <v>86</v>
      </c>
      <c r="AZ64" s="58">
        <f t="shared" si="11"/>
        <v>44</v>
      </c>
      <c r="BA64" s="58">
        <f t="shared" si="11"/>
        <v>0</v>
      </c>
      <c r="BB64" s="58">
        <f t="shared" si="11"/>
        <v>24</v>
      </c>
      <c r="BC64" s="61">
        <f t="shared" si="11"/>
        <v>309</v>
      </c>
      <c r="BD64" s="60">
        <f t="shared" si="11"/>
        <v>81</v>
      </c>
      <c r="BE64" s="58">
        <f t="shared" si="11"/>
        <v>162</v>
      </c>
      <c r="BF64" s="58">
        <f t="shared" si="11"/>
        <v>74</v>
      </c>
      <c r="BG64" s="58">
        <f t="shared" si="11"/>
        <v>68</v>
      </c>
      <c r="BH64" s="58">
        <f t="shared" si="11"/>
        <v>0</v>
      </c>
      <c r="BI64" s="59">
        <f t="shared" si="11"/>
        <v>20</v>
      </c>
      <c r="BJ64" s="38"/>
    </row>
    <row r="65" spans="1:62" ht="3.75" customHeight="1" thickBot="1">
      <c r="A65" s="20"/>
      <c r="B65" s="4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33"/>
    </row>
    <row r="66" spans="1:62" ht="67.5" customHeight="1" thickBot="1">
      <c r="A66" s="16" t="s">
        <v>73</v>
      </c>
      <c r="B66" s="51" t="s">
        <v>406</v>
      </c>
      <c r="C66" s="17">
        <v>2</v>
      </c>
      <c r="D66" s="18"/>
      <c r="E66" s="18">
        <v>1</v>
      </c>
      <c r="F66" s="18"/>
      <c r="G66" s="17">
        <f>G68+G69</f>
        <v>519</v>
      </c>
      <c r="H66" s="18">
        <f aca="true" t="shared" si="12" ref="H66:BC66">H68+H69</f>
        <v>173</v>
      </c>
      <c r="I66" s="18">
        <f t="shared" si="12"/>
        <v>346</v>
      </c>
      <c r="J66" s="18">
        <f t="shared" si="12"/>
        <v>208</v>
      </c>
      <c r="K66" s="18">
        <f t="shared" si="12"/>
        <v>114</v>
      </c>
      <c r="L66" s="19">
        <f t="shared" si="12"/>
        <v>24</v>
      </c>
      <c r="M66" s="17"/>
      <c r="N66" s="18"/>
      <c r="O66" s="18"/>
      <c r="P66" s="18"/>
      <c r="Q66" s="18"/>
      <c r="R66" s="18"/>
      <c r="S66" s="18"/>
      <c r="T66" s="18"/>
      <c r="U66" s="17"/>
      <c r="V66" s="18"/>
      <c r="W66" s="18"/>
      <c r="X66" s="18"/>
      <c r="Y66" s="18"/>
      <c r="Z66" s="19"/>
      <c r="AA66" s="68"/>
      <c r="AB66" s="18"/>
      <c r="AC66" s="18"/>
      <c r="AD66" s="18"/>
      <c r="AE66" s="18"/>
      <c r="AF66" s="18">
        <f t="shared" si="12"/>
        <v>0</v>
      </c>
      <c r="AG66" s="18">
        <f t="shared" si="12"/>
        <v>0</v>
      </c>
      <c r="AH66" s="67">
        <f t="shared" si="12"/>
        <v>150</v>
      </c>
      <c r="AI66" s="17">
        <f t="shared" si="12"/>
        <v>50</v>
      </c>
      <c r="AJ66" s="18">
        <f t="shared" si="12"/>
        <v>100</v>
      </c>
      <c r="AK66" s="18">
        <f t="shared" si="12"/>
        <v>52</v>
      </c>
      <c r="AL66" s="18">
        <f t="shared" si="12"/>
        <v>48</v>
      </c>
      <c r="AM66" s="18">
        <f t="shared" si="12"/>
        <v>0</v>
      </c>
      <c r="AN66" s="19">
        <f t="shared" si="12"/>
        <v>0</v>
      </c>
      <c r="AO66" s="69">
        <f t="shared" si="12"/>
        <v>105</v>
      </c>
      <c r="AP66" s="17">
        <f t="shared" si="12"/>
        <v>43</v>
      </c>
      <c r="AQ66" s="18">
        <f t="shared" si="12"/>
        <v>86</v>
      </c>
      <c r="AR66" s="18">
        <f t="shared" si="12"/>
        <v>64</v>
      </c>
      <c r="AS66" s="18">
        <f t="shared" si="12"/>
        <v>22</v>
      </c>
      <c r="AT66" s="18">
        <f t="shared" si="12"/>
        <v>0</v>
      </c>
      <c r="AU66" s="19">
        <f t="shared" si="12"/>
        <v>0</v>
      </c>
      <c r="AV66" s="69">
        <f t="shared" si="12"/>
        <v>240</v>
      </c>
      <c r="AW66" s="17">
        <v>77</v>
      </c>
      <c r="AX66" s="58">
        <f t="shared" si="12"/>
        <v>160</v>
      </c>
      <c r="AY66" s="18">
        <v>86</v>
      </c>
      <c r="AZ66" s="18">
        <f t="shared" si="12"/>
        <v>44</v>
      </c>
      <c r="BA66" s="18">
        <f t="shared" si="12"/>
        <v>0</v>
      </c>
      <c r="BB66" s="19">
        <f t="shared" si="12"/>
        <v>24</v>
      </c>
      <c r="BC66" s="68">
        <f t="shared" si="12"/>
        <v>0</v>
      </c>
      <c r="BD66" s="18"/>
      <c r="BE66" s="18"/>
      <c r="BF66" s="18"/>
      <c r="BG66" s="18"/>
      <c r="BH66" s="18"/>
      <c r="BI66" s="19"/>
      <c r="BJ66" s="38"/>
    </row>
    <row r="67" spans="1:62" ht="3.75" customHeight="1">
      <c r="A67" s="20"/>
      <c r="B67" s="4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33"/>
    </row>
    <row r="68" spans="1:62" ht="66.75" customHeight="1">
      <c r="A68" s="25" t="s">
        <v>75</v>
      </c>
      <c r="B68" s="56" t="s">
        <v>398</v>
      </c>
      <c r="C68" s="22" t="s">
        <v>14</v>
      </c>
      <c r="D68" s="23"/>
      <c r="E68" s="23">
        <v>5</v>
      </c>
      <c r="F68" s="23"/>
      <c r="G68" s="25">
        <v>279</v>
      </c>
      <c r="H68" s="23">
        <v>93</v>
      </c>
      <c r="I68" s="25">
        <v>186</v>
      </c>
      <c r="J68" s="25">
        <v>116</v>
      </c>
      <c r="K68" s="25">
        <v>70</v>
      </c>
      <c r="L68" s="26"/>
      <c r="M68" s="23"/>
      <c r="N68" s="25"/>
      <c r="O68" s="23"/>
      <c r="P68" s="23"/>
      <c r="Q68" s="23"/>
      <c r="R68" s="25"/>
      <c r="S68" s="23"/>
      <c r="T68" s="23"/>
      <c r="U68" s="23"/>
      <c r="V68" s="25"/>
      <c r="W68" s="23"/>
      <c r="X68" s="23"/>
      <c r="Y68" s="23"/>
      <c r="Z68" s="24"/>
      <c r="AA68" s="27"/>
      <c r="AB68" s="23"/>
      <c r="AC68" s="25"/>
      <c r="AD68" s="23"/>
      <c r="AE68" s="23"/>
      <c r="AF68" s="23"/>
      <c r="AG68" s="24"/>
      <c r="AH68" s="27">
        <v>150</v>
      </c>
      <c r="AI68" s="23">
        <v>50</v>
      </c>
      <c r="AJ68" s="25">
        <v>100</v>
      </c>
      <c r="AK68" s="28">
        <v>52</v>
      </c>
      <c r="AL68" s="28">
        <v>48</v>
      </c>
      <c r="AM68" s="23"/>
      <c r="AN68" s="24"/>
      <c r="AO68" s="27">
        <v>105</v>
      </c>
      <c r="AP68" s="23">
        <v>43</v>
      </c>
      <c r="AQ68" s="25">
        <v>86</v>
      </c>
      <c r="AR68" s="28">
        <v>64</v>
      </c>
      <c r="AS68" s="28">
        <v>22</v>
      </c>
      <c r="AT68" s="23"/>
      <c r="AU68" s="24"/>
      <c r="AV68" s="27"/>
      <c r="AW68" s="23"/>
      <c r="AX68" s="25"/>
      <c r="AY68" s="23"/>
      <c r="AZ68" s="23"/>
      <c r="BA68" s="23"/>
      <c r="BB68" s="24"/>
      <c r="BC68" s="27"/>
      <c r="BD68" s="23"/>
      <c r="BE68" s="25"/>
      <c r="BF68" s="23"/>
      <c r="BG68" s="23"/>
      <c r="BH68" s="23"/>
      <c r="BI68" s="24"/>
      <c r="BJ68" s="41"/>
    </row>
    <row r="69" spans="1:62" ht="40.5" customHeight="1">
      <c r="A69" s="25" t="s">
        <v>77</v>
      </c>
      <c r="B69" s="56" t="s">
        <v>399</v>
      </c>
      <c r="C69" s="22" t="s">
        <v>4</v>
      </c>
      <c r="D69" s="23"/>
      <c r="E69" s="23"/>
      <c r="F69" s="23"/>
      <c r="G69" s="25">
        <v>240</v>
      </c>
      <c r="H69" s="23">
        <v>80</v>
      </c>
      <c r="I69" s="25">
        <v>160</v>
      </c>
      <c r="J69" s="25">
        <v>92</v>
      </c>
      <c r="K69" s="25">
        <v>44</v>
      </c>
      <c r="L69" s="26">
        <v>24</v>
      </c>
      <c r="M69" s="23"/>
      <c r="N69" s="25"/>
      <c r="O69" s="23"/>
      <c r="P69" s="23"/>
      <c r="Q69" s="23"/>
      <c r="R69" s="25"/>
      <c r="S69" s="23"/>
      <c r="T69" s="23"/>
      <c r="U69" s="23"/>
      <c r="V69" s="25"/>
      <c r="W69" s="23"/>
      <c r="X69" s="23"/>
      <c r="Y69" s="23"/>
      <c r="Z69" s="24"/>
      <c r="AA69" s="27"/>
      <c r="AB69" s="23"/>
      <c r="AC69" s="25"/>
      <c r="AD69" s="23"/>
      <c r="AE69" s="23"/>
      <c r="AF69" s="23"/>
      <c r="AG69" s="24"/>
      <c r="AH69" s="27"/>
      <c r="AI69" s="23"/>
      <c r="AJ69" s="25"/>
      <c r="AK69" s="23"/>
      <c r="AL69" s="23"/>
      <c r="AM69" s="23"/>
      <c r="AN69" s="24"/>
      <c r="AO69" s="27"/>
      <c r="AP69" s="23"/>
      <c r="AQ69" s="25"/>
      <c r="AR69" s="23"/>
      <c r="AS69" s="23"/>
      <c r="AT69" s="23"/>
      <c r="AU69" s="24"/>
      <c r="AV69" s="27" t="s">
        <v>209</v>
      </c>
      <c r="AW69" s="23" t="s">
        <v>194</v>
      </c>
      <c r="AX69" s="63">
        <v>160</v>
      </c>
      <c r="AY69" s="28">
        <v>92</v>
      </c>
      <c r="AZ69" s="28">
        <v>44</v>
      </c>
      <c r="BA69" s="23"/>
      <c r="BB69" s="29">
        <v>24</v>
      </c>
      <c r="BC69" s="27"/>
      <c r="BD69" s="23"/>
      <c r="BE69" s="25"/>
      <c r="BF69" s="23"/>
      <c r="BG69" s="23"/>
      <c r="BH69" s="23"/>
      <c r="BI69" s="24"/>
      <c r="BJ69" s="41"/>
    </row>
    <row r="70" spans="1:62" ht="68.25" customHeight="1">
      <c r="A70" s="25" t="s">
        <v>79</v>
      </c>
      <c r="B70" s="56" t="s">
        <v>400</v>
      </c>
      <c r="C70" s="22"/>
      <c r="D70" s="23"/>
      <c r="E70" s="23"/>
      <c r="F70" s="23"/>
      <c r="G70" s="30" t="s">
        <v>200</v>
      </c>
      <c r="H70" s="207" t="s">
        <v>213</v>
      </c>
      <c r="I70" s="25" t="s">
        <v>196</v>
      </c>
      <c r="J70" s="25" t="s">
        <v>214</v>
      </c>
      <c r="K70" s="112" t="s">
        <v>12</v>
      </c>
      <c r="L70" s="26"/>
      <c r="M70" s="96"/>
      <c r="N70" s="201"/>
      <c r="O70" s="207" t="s">
        <v>214</v>
      </c>
      <c r="P70" s="23"/>
      <c r="Q70" s="96"/>
      <c r="R70" s="201"/>
      <c r="S70" s="207" t="s">
        <v>214</v>
      </c>
      <c r="T70" s="23"/>
      <c r="U70" s="96"/>
      <c r="V70" s="201"/>
      <c r="W70" s="207" t="s">
        <v>214</v>
      </c>
      <c r="X70" s="213"/>
      <c r="Y70" s="213"/>
      <c r="Z70" s="24"/>
      <c r="AA70" s="199" t="s">
        <v>213</v>
      </c>
      <c r="AB70" s="199"/>
      <c r="AC70" s="201"/>
      <c r="AD70" s="207" t="s">
        <v>214</v>
      </c>
      <c r="AE70" s="213"/>
      <c r="AF70" s="213"/>
      <c r="AG70" s="24"/>
      <c r="AH70" s="199" t="s">
        <v>213</v>
      </c>
      <c r="AI70" s="199"/>
      <c r="AJ70" s="201"/>
      <c r="AK70" s="207" t="s">
        <v>214</v>
      </c>
      <c r="AL70" s="213"/>
      <c r="AM70" s="213"/>
      <c r="AN70" s="24"/>
      <c r="AO70" s="199" t="s">
        <v>213</v>
      </c>
      <c r="AP70" s="199"/>
      <c r="AQ70" s="201" t="s">
        <v>196</v>
      </c>
      <c r="AR70" s="211" t="s">
        <v>214</v>
      </c>
      <c r="AS70" s="213" t="s">
        <v>12</v>
      </c>
      <c r="AT70" s="213"/>
      <c r="AU70" s="24"/>
      <c r="AV70" s="199" t="s">
        <v>213</v>
      </c>
      <c r="AW70" s="199"/>
      <c r="AX70" s="201"/>
      <c r="AY70" s="207" t="s">
        <v>214</v>
      </c>
      <c r="AZ70" s="213"/>
      <c r="BA70" s="213"/>
      <c r="BB70" s="24"/>
      <c r="BC70" s="199" t="s">
        <v>213</v>
      </c>
      <c r="BD70" s="199"/>
      <c r="BE70" s="201"/>
      <c r="BF70" s="207" t="s">
        <v>214</v>
      </c>
      <c r="BG70" s="213"/>
      <c r="BH70" s="213"/>
      <c r="BI70" s="24"/>
      <c r="BJ70" s="42" t="s">
        <v>213</v>
      </c>
    </row>
    <row r="71" spans="1:62" ht="48" customHeight="1">
      <c r="A71" s="25" t="s">
        <v>81</v>
      </c>
      <c r="B71" s="56" t="s">
        <v>401</v>
      </c>
      <c r="C71" s="22"/>
      <c r="D71" s="23"/>
      <c r="E71" s="23"/>
      <c r="F71" s="23"/>
      <c r="G71" s="30" t="s">
        <v>200</v>
      </c>
      <c r="H71" s="207" t="s">
        <v>213</v>
      </c>
      <c r="I71" s="25" t="s">
        <v>196</v>
      </c>
      <c r="J71" s="25" t="s">
        <v>214</v>
      </c>
      <c r="K71" s="112" t="s">
        <v>12</v>
      </c>
      <c r="L71" s="26"/>
      <c r="M71" s="96"/>
      <c r="N71" s="201"/>
      <c r="O71" s="207" t="s">
        <v>214</v>
      </c>
      <c r="P71" s="23"/>
      <c r="Q71" s="96"/>
      <c r="R71" s="201"/>
      <c r="S71" s="207" t="s">
        <v>214</v>
      </c>
      <c r="T71" s="23"/>
      <c r="U71" s="96"/>
      <c r="V71" s="201"/>
      <c r="W71" s="207" t="s">
        <v>214</v>
      </c>
      <c r="X71" s="213"/>
      <c r="Y71" s="213"/>
      <c r="Z71" s="24"/>
      <c r="AA71" s="199" t="s">
        <v>213</v>
      </c>
      <c r="AB71" s="199"/>
      <c r="AC71" s="201"/>
      <c r="AD71" s="207" t="s">
        <v>214</v>
      </c>
      <c r="AE71" s="213"/>
      <c r="AF71" s="213"/>
      <c r="AG71" s="24"/>
      <c r="AH71" s="199" t="s">
        <v>213</v>
      </c>
      <c r="AI71" s="199"/>
      <c r="AJ71" s="201"/>
      <c r="AK71" s="207" t="s">
        <v>214</v>
      </c>
      <c r="AL71" s="213"/>
      <c r="AM71" s="213"/>
      <c r="AN71" s="24"/>
      <c r="AO71" s="199" t="s">
        <v>213</v>
      </c>
      <c r="AP71" s="199"/>
      <c r="AQ71" s="201"/>
      <c r="AR71" s="207" t="s">
        <v>214</v>
      </c>
      <c r="AS71" s="213"/>
      <c r="AT71" s="213"/>
      <c r="AU71" s="24"/>
      <c r="AV71" s="199" t="s">
        <v>213</v>
      </c>
      <c r="AW71" s="199"/>
      <c r="AX71" s="201" t="s">
        <v>196</v>
      </c>
      <c r="AY71" s="207" t="s">
        <v>214</v>
      </c>
      <c r="AZ71" s="213" t="s">
        <v>12</v>
      </c>
      <c r="BA71" s="213"/>
      <c r="BB71" s="24"/>
      <c r="BC71" s="199" t="s">
        <v>213</v>
      </c>
      <c r="BD71" s="199"/>
      <c r="BE71" s="201"/>
      <c r="BF71" s="207" t="s">
        <v>214</v>
      </c>
      <c r="BG71" s="213"/>
      <c r="BH71" s="213"/>
      <c r="BI71" s="24"/>
      <c r="BJ71" s="42" t="s">
        <v>213</v>
      </c>
    </row>
    <row r="72" spans="1:62" ht="36.75" customHeight="1">
      <c r="A72" s="25" t="s">
        <v>83</v>
      </c>
      <c r="B72" s="56" t="s">
        <v>84</v>
      </c>
      <c r="C72" s="22"/>
      <c r="D72" s="23"/>
      <c r="E72" s="23"/>
      <c r="F72" s="23"/>
      <c r="G72" s="30" t="s">
        <v>200</v>
      </c>
      <c r="H72" s="207" t="s">
        <v>213</v>
      </c>
      <c r="I72" s="25" t="s">
        <v>189</v>
      </c>
      <c r="J72" s="25" t="s">
        <v>214</v>
      </c>
      <c r="K72" s="112" t="s">
        <v>8</v>
      </c>
      <c r="L72" s="26"/>
      <c r="M72" s="96"/>
      <c r="N72" s="201"/>
      <c r="O72" s="207" t="s">
        <v>214</v>
      </c>
      <c r="P72" s="23"/>
      <c r="Q72" s="96"/>
      <c r="R72" s="201"/>
      <c r="S72" s="207" t="s">
        <v>214</v>
      </c>
      <c r="T72" s="23"/>
      <c r="U72" s="96"/>
      <c r="V72" s="201"/>
      <c r="W72" s="207" t="s">
        <v>214</v>
      </c>
      <c r="X72" s="213"/>
      <c r="Y72" s="213"/>
      <c r="Z72" s="24"/>
      <c r="AA72" s="199" t="s">
        <v>213</v>
      </c>
      <c r="AB72" s="199"/>
      <c r="AC72" s="201"/>
      <c r="AD72" s="207" t="s">
        <v>214</v>
      </c>
      <c r="AE72" s="213"/>
      <c r="AF72" s="213"/>
      <c r="AG72" s="24"/>
      <c r="AH72" s="199" t="s">
        <v>213</v>
      </c>
      <c r="AI72" s="199"/>
      <c r="AJ72" s="201"/>
      <c r="AK72" s="207" t="s">
        <v>214</v>
      </c>
      <c r="AL72" s="213"/>
      <c r="AM72" s="213"/>
      <c r="AN72" s="24"/>
      <c r="AO72" s="199" t="s">
        <v>213</v>
      </c>
      <c r="AP72" s="199"/>
      <c r="AQ72" s="201"/>
      <c r="AR72" s="207" t="s">
        <v>214</v>
      </c>
      <c r="AS72" s="213"/>
      <c r="AT72" s="213"/>
      <c r="AU72" s="24"/>
      <c r="AV72" s="199" t="s">
        <v>213</v>
      </c>
      <c r="AW72" s="199"/>
      <c r="AX72" s="201" t="s">
        <v>189</v>
      </c>
      <c r="AY72" s="207" t="s">
        <v>214</v>
      </c>
      <c r="AZ72" s="213" t="s">
        <v>8</v>
      </c>
      <c r="BA72" s="213"/>
      <c r="BB72" s="24"/>
      <c r="BC72" s="199" t="s">
        <v>213</v>
      </c>
      <c r="BD72" s="199"/>
      <c r="BE72" s="201"/>
      <c r="BF72" s="207" t="s">
        <v>214</v>
      </c>
      <c r="BG72" s="213"/>
      <c r="BH72" s="213"/>
      <c r="BI72" s="24"/>
      <c r="BJ72" s="42" t="s">
        <v>213</v>
      </c>
    </row>
    <row r="73" spans="1:62" ht="25.5" customHeight="1">
      <c r="A73" s="21" t="s">
        <v>215</v>
      </c>
      <c r="B73" s="52" t="s">
        <v>216</v>
      </c>
      <c r="C73" s="2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43"/>
    </row>
    <row r="74" spans="1:62" ht="3.75" customHeight="1" thickBot="1">
      <c r="A74" s="20"/>
      <c r="B74" s="4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33"/>
    </row>
    <row r="75" spans="1:62" ht="64.5" customHeight="1" thickBot="1">
      <c r="A75" s="16" t="s">
        <v>85</v>
      </c>
      <c r="B75" s="51" t="s">
        <v>402</v>
      </c>
      <c r="C75" s="17">
        <v>1</v>
      </c>
      <c r="D75" s="18"/>
      <c r="E75" s="18" t="s">
        <v>8</v>
      </c>
      <c r="F75" s="18"/>
      <c r="G75" s="17">
        <f aca="true" t="shared" si="13" ref="G75:L75">G77+G78</f>
        <v>345</v>
      </c>
      <c r="H75" s="18">
        <f t="shared" si="13"/>
        <v>115</v>
      </c>
      <c r="I75" s="18">
        <f t="shared" si="13"/>
        <v>230</v>
      </c>
      <c r="J75" s="18">
        <f t="shared" si="13"/>
        <v>122</v>
      </c>
      <c r="K75" s="18">
        <f t="shared" si="13"/>
        <v>84</v>
      </c>
      <c r="L75" s="19">
        <f t="shared" si="13"/>
        <v>24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67">
        <f aca="true" t="shared" si="14" ref="AH75:AV75">AH77+AH78</f>
        <v>120</v>
      </c>
      <c r="AI75" s="17">
        <f t="shared" si="14"/>
        <v>40</v>
      </c>
      <c r="AJ75" s="18">
        <f t="shared" si="14"/>
        <v>80</v>
      </c>
      <c r="AK75" s="18">
        <f t="shared" si="14"/>
        <v>44</v>
      </c>
      <c r="AL75" s="18">
        <f t="shared" si="14"/>
        <v>36</v>
      </c>
      <c r="AM75" s="18">
        <f t="shared" si="14"/>
        <v>0</v>
      </c>
      <c r="AN75" s="19">
        <f t="shared" si="14"/>
        <v>0</v>
      </c>
      <c r="AO75" s="69">
        <f t="shared" si="14"/>
        <v>225</v>
      </c>
      <c r="AP75" s="17">
        <f t="shared" si="14"/>
        <v>75</v>
      </c>
      <c r="AQ75" s="58">
        <f t="shared" si="14"/>
        <v>150</v>
      </c>
      <c r="AR75" s="18">
        <f t="shared" si="14"/>
        <v>78</v>
      </c>
      <c r="AS75" s="18">
        <f t="shared" si="14"/>
        <v>48</v>
      </c>
      <c r="AT75" s="18">
        <f t="shared" si="14"/>
        <v>0</v>
      </c>
      <c r="AU75" s="19">
        <f t="shared" si="14"/>
        <v>24</v>
      </c>
      <c r="AV75" s="68">
        <f t="shared" si="14"/>
        <v>0</v>
      </c>
      <c r="AW75" s="18"/>
      <c r="AX75" s="18"/>
      <c r="AY75" s="18"/>
      <c r="AZ75" s="18"/>
      <c r="BA75" s="18"/>
      <c r="BB75" s="18"/>
      <c r="BC75" s="67"/>
      <c r="BD75" s="17"/>
      <c r="BE75" s="18"/>
      <c r="BF75" s="18"/>
      <c r="BG75" s="18"/>
      <c r="BH75" s="18"/>
      <c r="BI75" s="19"/>
      <c r="BJ75" s="38"/>
    </row>
    <row r="76" spans="1:62" ht="3.75" customHeight="1">
      <c r="A76" s="20"/>
      <c r="B76" s="4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33"/>
    </row>
    <row r="77" spans="1:62" ht="50.25" customHeight="1">
      <c r="A77" s="25" t="s">
        <v>87</v>
      </c>
      <c r="B77" s="56" t="s">
        <v>88</v>
      </c>
      <c r="C77" s="22">
        <v>5</v>
      </c>
      <c r="D77" s="23"/>
      <c r="E77" s="23">
        <v>6</v>
      </c>
      <c r="F77" s="23"/>
      <c r="G77" s="25">
        <v>252</v>
      </c>
      <c r="H77" s="23">
        <v>84</v>
      </c>
      <c r="I77" s="25">
        <v>168</v>
      </c>
      <c r="J77" s="25">
        <v>86</v>
      </c>
      <c r="K77" s="25">
        <v>58</v>
      </c>
      <c r="L77" s="26">
        <v>24</v>
      </c>
      <c r="M77" s="23"/>
      <c r="N77" s="25"/>
      <c r="O77" s="23"/>
      <c r="P77" s="23"/>
      <c r="Q77" s="23"/>
      <c r="R77" s="25"/>
      <c r="S77" s="23"/>
      <c r="T77" s="23"/>
      <c r="U77" s="23"/>
      <c r="V77" s="25"/>
      <c r="W77" s="23"/>
      <c r="X77" s="23"/>
      <c r="Y77" s="23"/>
      <c r="Z77" s="24"/>
      <c r="AA77" s="27"/>
      <c r="AB77" s="23"/>
      <c r="AC77" s="25"/>
      <c r="AD77" s="23"/>
      <c r="AE77" s="23"/>
      <c r="AF77" s="23"/>
      <c r="AG77" s="24"/>
      <c r="AH77" s="27" t="s">
        <v>197</v>
      </c>
      <c r="AI77" s="23" t="s">
        <v>119</v>
      </c>
      <c r="AJ77" s="25" t="s">
        <v>194</v>
      </c>
      <c r="AK77" s="28">
        <v>44</v>
      </c>
      <c r="AL77" s="28">
        <v>36</v>
      </c>
      <c r="AM77" s="23"/>
      <c r="AN77" s="24"/>
      <c r="AO77" s="27" t="s">
        <v>217</v>
      </c>
      <c r="AP77" s="23" t="s">
        <v>161</v>
      </c>
      <c r="AQ77" s="25" t="s">
        <v>195</v>
      </c>
      <c r="AR77" s="28">
        <v>42</v>
      </c>
      <c r="AS77" s="28">
        <v>22</v>
      </c>
      <c r="AT77" s="23"/>
      <c r="AU77" s="29">
        <v>24</v>
      </c>
      <c r="AV77" s="27"/>
      <c r="AW77" s="23"/>
      <c r="AX77" s="25"/>
      <c r="AY77" s="23"/>
      <c r="AZ77" s="23"/>
      <c r="BA77" s="23"/>
      <c r="BB77" s="24"/>
      <c r="BC77" s="27"/>
      <c r="BD77" s="23"/>
      <c r="BE77" s="25"/>
      <c r="BF77" s="23"/>
      <c r="BG77" s="23"/>
      <c r="BH77" s="23"/>
      <c r="BI77" s="24"/>
      <c r="BJ77" s="41"/>
    </row>
    <row r="78" spans="1:62" ht="55.5" customHeight="1">
      <c r="A78" s="25" t="s">
        <v>90</v>
      </c>
      <c r="B78" s="56" t="s">
        <v>403</v>
      </c>
      <c r="C78" s="22"/>
      <c r="D78" s="23"/>
      <c r="E78" s="23">
        <v>6</v>
      </c>
      <c r="F78" s="23"/>
      <c r="G78" s="25">
        <v>93</v>
      </c>
      <c r="H78" s="23">
        <v>31</v>
      </c>
      <c r="I78" s="25">
        <v>62</v>
      </c>
      <c r="J78" s="25">
        <v>36</v>
      </c>
      <c r="K78" s="25">
        <v>26</v>
      </c>
      <c r="L78" s="26"/>
      <c r="M78" s="23"/>
      <c r="N78" s="25"/>
      <c r="O78" s="23"/>
      <c r="P78" s="23"/>
      <c r="Q78" s="23"/>
      <c r="R78" s="25"/>
      <c r="S78" s="23"/>
      <c r="T78" s="23"/>
      <c r="U78" s="23"/>
      <c r="V78" s="25"/>
      <c r="W78" s="23"/>
      <c r="X78" s="23"/>
      <c r="Y78" s="23"/>
      <c r="Z78" s="24"/>
      <c r="AA78" s="27"/>
      <c r="AB78" s="23"/>
      <c r="AC78" s="25"/>
      <c r="AD78" s="23"/>
      <c r="AE78" s="23"/>
      <c r="AF78" s="23"/>
      <c r="AG78" s="24"/>
      <c r="AH78" s="27"/>
      <c r="AI78" s="23"/>
      <c r="AJ78" s="25"/>
      <c r="AK78" s="23"/>
      <c r="AL78" s="23"/>
      <c r="AM78" s="23"/>
      <c r="AN78" s="24"/>
      <c r="AO78" s="27">
        <v>93</v>
      </c>
      <c r="AP78" s="23">
        <v>31</v>
      </c>
      <c r="AQ78" s="25">
        <v>62</v>
      </c>
      <c r="AR78" s="28">
        <v>36</v>
      </c>
      <c r="AS78" s="28">
        <v>26</v>
      </c>
      <c r="AT78" s="23"/>
      <c r="AU78" s="24"/>
      <c r="AV78" s="27"/>
      <c r="AW78" s="23"/>
      <c r="AX78" s="25"/>
      <c r="AY78" s="23"/>
      <c r="AZ78" s="23"/>
      <c r="BA78" s="23"/>
      <c r="BB78" s="24"/>
      <c r="BC78" s="27"/>
      <c r="BD78" s="23"/>
      <c r="BE78" s="25"/>
      <c r="BF78" s="23"/>
      <c r="BG78" s="23"/>
      <c r="BH78" s="23"/>
      <c r="BI78" s="24"/>
      <c r="BJ78" s="41"/>
    </row>
    <row r="79" spans="1:62" ht="48" customHeight="1">
      <c r="A79" s="25" t="s">
        <v>92</v>
      </c>
      <c r="B79" s="56" t="s">
        <v>93</v>
      </c>
      <c r="C79" s="22"/>
      <c r="D79" s="23"/>
      <c r="E79" s="23"/>
      <c r="F79" s="23"/>
      <c r="G79" s="30" t="s">
        <v>200</v>
      </c>
      <c r="H79" s="207" t="s">
        <v>213</v>
      </c>
      <c r="I79" s="25">
        <v>72</v>
      </c>
      <c r="J79" s="25" t="s">
        <v>214</v>
      </c>
      <c r="K79" s="112">
        <v>2</v>
      </c>
      <c r="L79" s="26"/>
      <c r="M79" s="96"/>
      <c r="N79" s="201"/>
      <c r="O79" s="207" t="s">
        <v>214</v>
      </c>
      <c r="P79" s="23"/>
      <c r="Q79" s="96"/>
      <c r="R79" s="201"/>
      <c r="S79" s="207" t="s">
        <v>214</v>
      </c>
      <c r="T79" s="23"/>
      <c r="U79" s="96"/>
      <c r="V79" s="201"/>
      <c r="W79" s="207" t="s">
        <v>214</v>
      </c>
      <c r="X79" s="213"/>
      <c r="Y79" s="213"/>
      <c r="Z79" s="24"/>
      <c r="AA79" s="199" t="s">
        <v>213</v>
      </c>
      <c r="AB79" s="199"/>
      <c r="AC79" s="201"/>
      <c r="AD79" s="207" t="s">
        <v>214</v>
      </c>
      <c r="AE79" s="213"/>
      <c r="AF79" s="213"/>
      <c r="AG79" s="24"/>
      <c r="AH79" s="199" t="s">
        <v>213</v>
      </c>
      <c r="AI79" s="199"/>
      <c r="AJ79" s="201"/>
      <c r="AK79" s="207" t="s">
        <v>214</v>
      </c>
      <c r="AL79" s="213"/>
      <c r="AM79" s="213"/>
      <c r="AN79" s="24"/>
      <c r="AO79" s="199" t="s">
        <v>213</v>
      </c>
      <c r="AP79" s="199"/>
      <c r="AQ79" s="201">
        <v>72</v>
      </c>
      <c r="AR79" s="211" t="s">
        <v>214</v>
      </c>
      <c r="AS79" s="213">
        <v>2</v>
      </c>
      <c r="AT79" s="213"/>
      <c r="AU79" s="24"/>
      <c r="AV79" s="199" t="s">
        <v>213</v>
      </c>
      <c r="AW79" s="199"/>
      <c r="AX79" s="201"/>
      <c r="AY79" s="207" t="s">
        <v>214</v>
      </c>
      <c r="AZ79" s="213"/>
      <c r="BA79" s="213"/>
      <c r="BB79" s="24"/>
      <c r="BC79" s="199" t="s">
        <v>213</v>
      </c>
      <c r="BD79" s="199"/>
      <c r="BE79" s="201"/>
      <c r="BF79" s="207" t="s">
        <v>214</v>
      </c>
      <c r="BG79" s="213"/>
      <c r="BH79" s="213"/>
      <c r="BI79" s="24"/>
      <c r="BJ79" s="42" t="s">
        <v>213</v>
      </c>
    </row>
    <row r="80" spans="1:62" ht="58.5" customHeight="1">
      <c r="A80" s="25" t="s">
        <v>95</v>
      </c>
      <c r="B80" s="56" t="s">
        <v>404</v>
      </c>
      <c r="C80" s="22"/>
      <c r="D80" s="23"/>
      <c r="E80" s="23"/>
      <c r="F80" s="23"/>
      <c r="G80" s="30" t="s">
        <v>200</v>
      </c>
      <c r="H80" s="207" t="s">
        <v>213</v>
      </c>
      <c r="I80" s="25">
        <v>36</v>
      </c>
      <c r="J80" s="25" t="s">
        <v>214</v>
      </c>
      <c r="K80" s="112">
        <v>1</v>
      </c>
      <c r="L80" s="26"/>
      <c r="M80" s="96"/>
      <c r="N80" s="201"/>
      <c r="O80" s="207" t="s">
        <v>214</v>
      </c>
      <c r="P80" s="23"/>
      <c r="Q80" s="96"/>
      <c r="R80" s="201"/>
      <c r="S80" s="207" t="s">
        <v>214</v>
      </c>
      <c r="T80" s="23"/>
      <c r="U80" s="96"/>
      <c r="V80" s="201"/>
      <c r="W80" s="207" t="s">
        <v>214</v>
      </c>
      <c r="X80" s="213"/>
      <c r="Y80" s="213"/>
      <c r="Z80" s="24"/>
      <c r="AA80" s="199" t="s">
        <v>213</v>
      </c>
      <c r="AB80" s="199"/>
      <c r="AC80" s="201"/>
      <c r="AD80" s="207" t="s">
        <v>214</v>
      </c>
      <c r="AE80" s="213"/>
      <c r="AF80" s="213"/>
      <c r="AG80" s="24"/>
      <c r="AH80" s="199" t="s">
        <v>213</v>
      </c>
      <c r="AI80" s="199"/>
      <c r="AJ80" s="201"/>
      <c r="AK80" s="207" t="s">
        <v>214</v>
      </c>
      <c r="AL80" s="213"/>
      <c r="AM80" s="213"/>
      <c r="AN80" s="24"/>
      <c r="AO80" s="199" t="s">
        <v>213</v>
      </c>
      <c r="AP80" s="199"/>
      <c r="AQ80" s="201">
        <v>36</v>
      </c>
      <c r="AR80" s="211" t="s">
        <v>214</v>
      </c>
      <c r="AS80" s="213">
        <v>1</v>
      </c>
      <c r="AT80" s="213"/>
      <c r="AU80" s="24"/>
      <c r="AV80" s="199" t="s">
        <v>213</v>
      </c>
      <c r="AW80" s="199"/>
      <c r="AX80" s="201"/>
      <c r="AY80" s="207" t="s">
        <v>214</v>
      </c>
      <c r="AZ80" s="213"/>
      <c r="BA80" s="213"/>
      <c r="BB80" s="24"/>
      <c r="BC80" s="199" t="s">
        <v>213</v>
      </c>
      <c r="BD80" s="199"/>
      <c r="BE80" s="201"/>
      <c r="BF80" s="207" t="s">
        <v>214</v>
      </c>
      <c r="BG80" s="213"/>
      <c r="BH80" s="213"/>
      <c r="BI80" s="24"/>
      <c r="BJ80" s="42" t="s">
        <v>213</v>
      </c>
    </row>
    <row r="81" spans="1:62" ht="36" customHeight="1">
      <c r="A81" s="25" t="s">
        <v>97</v>
      </c>
      <c r="B81" s="56" t="s">
        <v>98</v>
      </c>
      <c r="C81" s="22"/>
      <c r="D81" s="23"/>
      <c r="E81" s="23"/>
      <c r="F81" s="23"/>
      <c r="G81" s="30" t="s">
        <v>200</v>
      </c>
      <c r="H81" s="207" t="s">
        <v>213</v>
      </c>
      <c r="I81" s="25">
        <v>72</v>
      </c>
      <c r="J81" s="25" t="s">
        <v>214</v>
      </c>
      <c r="K81" s="112">
        <v>2</v>
      </c>
      <c r="L81" s="26"/>
      <c r="M81" s="96"/>
      <c r="N81" s="201"/>
      <c r="O81" s="207" t="s">
        <v>214</v>
      </c>
      <c r="P81" s="23"/>
      <c r="Q81" s="96"/>
      <c r="R81" s="201"/>
      <c r="S81" s="207" t="s">
        <v>214</v>
      </c>
      <c r="T81" s="23"/>
      <c r="U81" s="96"/>
      <c r="V81" s="201"/>
      <c r="W81" s="207" t="s">
        <v>214</v>
      </c>
      <c r="X81" s="213"/>
      <c r="Y81" s="213"/>
      <c r="Z81" s="24"/>
      <c r="AA81" s="199" t="s">
        <v>213</v>
      </c>
      <c r="AB81" s="199"/>
      <c r="AC81" s="201"/>
      <c r="AD81" s="207" t="s">
        <v>214</v>
      </c>
      <c r="AE81" s="213"/>
      <c r="AF81" s="213"/>
      <c r="AG81" s="24"/>
      <c r="AH81" s="199" t="s">
        <v>213</v>
      </c>
      <c r="AI81" s="199"/>
      <c r="AJ81" s="201"/>
      <c r="AK81" s="207" t="s">
        <v>214</v>
      </c>
      <c r="AL81" s="213"/>
      <c r="AM81" s="213"/>
      <c r="AN81" s="24"/>
      <c r="AO81" s="199" t="s">
        <v>213</v>
      </c>
      <c r="AP81" s="199"/>
      <c r="AQ81" s="201">
        <v>72</v>
      </c>
      <c r="AR81" s="211" t="s">
        <v>214</v>
      </c>
      <c r="AS81" s="213">
        <v>2</v>
      </c>
      <c r="AT81" s="213"/>
      <c r="AU81" s="24"/>
      <c r="AV81" s="199" t="s">
        <v>213</v>
      </c>
      <c r="AW81" s="199"/>
      <c r="AX81" s="201"/>
      <c r="AY81" s="207" t="s">
        <v>214</v>
      </c>
      <c r="AZ81" s="213"/>
      <c r="BA81" s="213"/>
      <c r="BB81" s="24"/>
      <c r="BC81" s="199" t="s">
        <v>213</v>
      </c>
      <c r="BD81" s="199"/>
      <c r="BE81" s="201"/>
      <c r="BF81" s="207" t="s">
        <v>214</v>
      </c>
      <c r="BG81" s="213"/>
      <c r="BH81" s="213"/>
      <c r="BI81" s="24"/>
      <c r="BJ81" s="42" t="s">
        <v>213</v>
      </c>
    </row>
    <row r="82" spans="1:62" ht="18" customHeight="1">
      <c r="A82" s="21" t="s">
        <v>218</v>
      </c>
      <c r="B82" s="52" t="s">
        <v>216</v>
      </c>
      <c r="C82" s="23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43"/>
    </row>
    <row r="83" spans="1:62" ht="3.75" customHeight="1" thickBot="1">
      <c r="A83" s="20"/>
      <c r="B83" s="4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33"/>
    </row>
    <row r="84" spans="1:62" ht="111.75" customHeight="1" thickBot="1">
      <c r="A84" s="16" t="s">
        <v>99</v>
      </c>
      <c r="B84" s="51" t="s">
        <v>100</v>
      </c>
      <c r="C84" s="17">
        <v>2</v>
      </c>
      <c r="D84" s="18"/>
      <c r="E84" s="18">
        <v>1</v>
      </c>
      <c r="F84" s="18"/>
      <c r="G84" s="17">
        <f>G86+G87</f>
        <v>414</v>
      </c>
      <c r="H84" s="18">
        <f aca="true" t="shared" si="15" ref="H84:AV84">H86+H87</f>
        <v>138</v>
      </c>
      <c r="I84" s="18">
        <f t="shared" si="15"/>
        <v>276</v>
      </c>
      <c r="J84" s="18">
        <f t="shared" si="15"/>
        <v>168</v>
      </c>
      <c r="K84" s="18">
        <f t="shared" si="15"/>
        <v>108</v>
      </c>
      <c r="L84" s="19"/>
      <c r="M84" s="18"/>
      <c r="N84" s="18"/>
      <c r="O84" s="18"/>
      <c r="P84" s="18"/>
      <c r="Q84" s="17"/>
      <c r="R84" s="18"/>
      <c r="S84" s="18"/>
      <c r="T84" s="18"/>
      <c r="U84" s="18"/>
      <c r="V84" s="18"/>
      <c r="W84" s="18"/>
      <c r="X84" s="18"/>
      <c r="Y84" s="18"/>
      <c r="Z84" s="18"/>
      <c r="AA84" s="67"/>
      <c r="AB84" s="17">
        <v>45</v>
      </c>
      <c r="AC84" s="18">
        <f t="shared" si="15"/>
        <v>90</v>
      </c>
      <c r="AD84" s="18">
        <f t="shared" si="15"/>
        <v>58</v>
      </c>
      <c r="AE84" s="18">
        <f t="shared" si="15"/>
        <v>32</v>
      </c>
      <c r="AF84" s="18">
        <f t="shared" si="15"/>
        <v>0</v>
      </c>
      <c r="AG84" s="19">
        <f t="shared" si="15"/>
        <v>0</v>
      </c>
      <c r="AH84" s="68">
        <f t="shared" si="15"/>
        <v>153</v>
      </c>
      <c r="AI84" s="18">
        <f t="shared" si="15"/>
        <v>51</v>
      </c>
      <c r="AJ84" s="18">
        <f t="shared" si="15"/>
        <v>102</v>
      </c>
      <c r="AK84" s="18">
        <f t="shared" si="15"/>
        <v>52</v>
      </c>
      <c r="AL84" s="18">
        <f t="shared" si="15"/>
        <v>50</v>
      </c>
      <c r="AM84" s="18">
        <f t="shared" si="15"/>
        <v>0</v>
      </c>
      <c r="AN84" s="18">
        <f t="shared" si="15"/>
        <v>0</v>
      </c>
      <c r="AO84" s="67">
        <f t="shared" si="15"/>
        <v>126</v>
      </c>
      <c r="AP84" s="17">
        <f t="shared" si="15"/>
        <v>42</v>
      </c>
      <c r="AQ84" s="18">
        <f t="shared" si="15"/>
        <v>84</v>
      </c>
      <c r="AR84" s="18">
        <f t="shared" si="15"/>
        <v>58</v>
      </c>
      <c r="AS84" s="18">
        <f t="shared" si="15"/>
        <v>26</v>
      </c>
      <c r="AT84" s="18">
        <f t="shared" si="15"/>
        <v>0</v>
      </c>
      <c r="AU84" s="19">
        <f t="shared" si="15"/>
        <v>0</v>
      </c>
      <c r="AV84" s="68">
        <f t="shared" si="15"/>
        <v>0</v>
      </c>
      <c r="AW84" s="18"/>
      <c r="AX84" s="18"/>
      <c r="AY84" s="18"/>
      <c r="AZ84" s="18"/>
      <c r="BA84" s="18"/>
      <c r="BB84" s="19"/>
      <c r="BC84" s="17"/>
      <c r="BD84" s="18"/>
      <c r="BE84" s="18"/>
      <c r="BF84" s="18"/>
      <c r="BG84" s="18"/>
      <c r="BH84" s="18"/>
      <c r="BI84" s="19"/>
      <c r="BJ84" s="38"/>
    </row>
    <row r="85" spans="1:62" ht="3.75" customHeight="1">
      <c r="A85" s="20"/>
      <c r="B85" s="4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33"/>
    </row>
    <row r="86" spans="1:62" ht="40.5" customHeight="1">
      <c r="A86" s="25" t="s">
        <v>102</v>
      </c>
      <c r="B86" s="56" t="s">
        <v>103</v>
      </c>
      <c r="C86" s="22" t="s">
        <v>18</v>
      </c>
      <c r="D86" s="23"/>
      <c r="E86" s="23">
        <v>4</v>
      </c>
      <c r="F86" s="23"/>
      <c r="G86" s="25">
        <v>288</v>
      </c>
      <c r="H86" s="23">
        <v>96</v>
      </c>
      <c r="I86" s="25">
        <v>192</v>
      </c>
      <c r="J86" s="25">
        <v>110</v>
      </c>
      <c r="K86" s="25">
        <v>82</v>
      </c>
      <c r="L86" s="26"/>
      <c r="M86" s="23"/>
      <c r="N86" s="25"/>
      <c r="O86" s="23"/>
      <c r="P86" s="23"/>
      <c r="Q86" s="23"/>
      <c r="R86" s="25"/>
      <c r="S86" s="23"/>
      <c r="T86" s="23"/>
      <c r="U86" s="23"/>
      <c r="V86" s="25"/>
      <c r="W86" s="23"/>
      <c r="X86" s="23"/>
      <c r="Y86" s="23"/>
      <c r="Z86" s="24"/>
      <c r="AA86" s="27">
        <v>135</v>
      </c>
      <c r="AB86" s="23">
        <v>45</v>
      </c>
      <c r="AC86" s="25">
        <v>90</v>
      </c>
      <c r="AD86" s="28">
        <v>58</v>
      </c>
      <c r="AE86" s="28">
        <v>32</v>
      </c>
      <c r="AF86" s="23"/>
      <c r="AG86" s="24"/>
      <c r="AH86" s="27">
        <v>153</v>
      </c>
      <c r="AI86" s="23">
        <v>51</v>
      </c>
      <c r="AJ86" s="25">
        <v>102</v>
      </c>
      <c r="AK86" s="28">
        <v>52</v>
      </c>
      <c r="AL86" s="28">
        <v>50</v>
      </c>
      <c r="AM86" s="23"/>
      <c r="AN86" s="24"/>
      <c r="AO86" s="27"/>
      <c r="AP86" s="23"/>
      <c r="AQ86" s="25"/>
      <c r="AR86" s="23"/>
      <c r="AS86" s="23"/>
      <c r="AT86" s="23"/>
      <c r="AU86" s="24"/>
      <c r="AV86" s="27"/>
      <c r="AW86" s="23"/>
      <c r="AX86" s="25"/>
      <c r="AY86" s="23"/>
      <c r="AZ86" s="23"/>
      <c r="BA86" s="23"/>
      <c r="BB86" s="24"/>
      <c r="BC86" s="27"/>
      <c r="BD86" s="23"/>
      <c r="BE86" s="25"/>
      <c r="BF86" s="23"/>
      <c r="BG86" s="23"/>
      <c r="BH86" s="23"/>
      <c r="BI86" s="24"/>
      <c r="BJ86" s="41"/>
    </row>
    <row r="87" spans="1:62" ht="72.75" customHeight="1">
      <c r="A87" s="25" t="s">
        <v>105</v>
      </c>
      <c r="B87" s="56" t="s">
        <v>106</v>
      </c>
      <c r="C87" s="22" t="s">
        <v>14</v>
      </c>
      <c r="D87" s="23"/>
      <c r="E87" s="23"/>
      <c r="F87" s="23"/>
      <c r="G87" s="25">
        <v>126</v>
      </c>
      <c r="H87" s="23">
        <v>42</v>
      </c>
      <c r="I87" s="25">
        <v>84</v>
      </c>
      <c r="J87" s="25">
        <v>58</v>
      </c>
      <c r="K87" s="25">
        <v>26</v>
      </c>
      <c r="L87" s="26"/>
      <c r="M87" s="23"/>
      <c r="N87" s="25"/>
      <c r="O87" s="23"/>
      <c r="P87" s="23"/>
      <c r="Q87" s="23"/>
      <c r="R87" s="25"/>
      <c r="S87" s="23"/>
      <c r="T87" s="23"/>
      <c r="U87" s="23"/>
      <c r="V87" s="25"/>
      <c r="W87" s="23"/>
      <c r="X87" s="23"/>
      <c r="Y87" s="23"/>
      <c r="Z87" s="24"/>
      <c r="AA87" s="27"/>
      <c r="AB87" s="23"/>
      <c r="AC87" s="25"/>
      <c r="AD87" s="23"/>
      <c r="AE87" s="23"/>
      <c r="AF87" s="23"/>
      <c r="AG87" s="24"/>
      <c r="AH87" s="27"/>
      <c r="AI87" s="23"/>
      <c r="AJ87" s="25"/>
      <c r="AK87" s="23"/>
      <c r="AL87" s="23"/>
      <c r="AM87" s="23"/>
      <c r="AN87" s="24"/>
      <c r="AO87" s="27">
        <v>126</v>
      </c>
      <c r="AP87" s="23">
        <v>42</v>
      </c>
      <c r="AQ87" s="25">
        <v>84</v>
      </c>
      <c r="AR87" s="28">
        <v>58</v>
      </c>
      <c r="AS87" s="28">
        <v>26</v>
      </c>
      <c r="AT87" s="23"/>
      <c r="AU87" s="24"/>
      <c r="AV87" s="27"/>
      <c r="AW87" s="23"/>
      <c r="AX87" s="25"/>
      <c r="AY87" s="23"/>
      <c r="AZ87" s="23"/>
      <c r="BA87" s="23"/>
      <c r="BB87" s="24"/>
      <c r="BC87" s="27"/>
      <c r="BD87" s="23"/>
      <c r="BE87" s="25"/>
      <c r="BF87" s="23"/>
      <c r="BG87" s="23"/>
      <c r="BH87" s="23"/>
      <c r="BI87" s="24"/>
      <c r="BJ87" s="41"/>
    </row>
    <row r="88" spans="1:62" ht="50.25" customHeight="1">
      <c r="A88" s="25" t="s">
        <v>108</v>
      </c>
      <c r="B88" s="56" t="s">
        <v>109</v>
      </c>
      <c r="C88" s="22"/>
      <c r="D88" s="23"/>
      <c r="E88" s="23"/>
      <c r="F88" s="23"/>
      <c r="G88" s="30" t="s">
        <v>200</v>
      </c>
      <c r="H88" s="207" t="s">
        <v>213</v>
      </c>
      <c r="I88" s="25" t="s">
        <v>196</v>
      </c>
      <c r="J88" s="25" t="s">
        <v>214</v>
      </c>
      <c r="K88" s="112" t="s">
        <v>12</v>
      </c>
      <c r="L88" s="26"/>
      <c r="M88" s="96"/>
      <c r="N88" s="201"/>
      <c r="O88" s="211" t="s">
        <v>214</v>
      </c>
      <c r="P88" s="23"/>
      <c r="Q88" s="96"/>
      <c r="R88" s="201"/>
      <c r="S88" s="211" t="s">
        <v>214</v>
      </c>
      <c r="T88" s="23"/>
      <c r="U88" s="96"/>
      <c r="V88" s="201"/>
      <c r="W88" s="211" t="s">
        <v>214</v>
      </c>
      <c r="X88" s="213"/>
      <c r="Y88" s="213"/>
      <c r="Z88" s="24"/>
      <c r="AA88" s="199" t="s">
        <v>213</v>
      </c>
      <c r="AB88" s="199"/>
      <c r="AC88" s="201" t="s">
        <v>107</v>
      </c>
      <c r="AD88" s="207" t="s">
        <v>214</v>
      </c>
      <c r="AE88" s="213" t="s">
        <v>5</v>
      </c>
      <c r="AF88" s="213"/>
      <c r="AG88" s="24"/>
      <c r="AH88" s="199" t="s">
        <v>213</v>
      </c>
      <c r="AI88" s="199"/>
      <c r="AJ88" s="201" t="s">
        <v>189</v>
      </c>
      <c r="AK88" s="207" t="s">
        <v>214</v>
      </c>
      <c r="AL88" s="213" t="s">
        <v>8</v>
      </c>
      <c r="AM88" s="213"/>
      <c r="AN88" s="24"/>
      <c r="AO88" s="199" t="s">
        <v>213</v>
      </c>
      <c r="AP88" s="199"/>
      <c r="AQ88" s="201"/>
      <c r="AR88" s="211" t="s">
        <v>214</v>
      </c>
      <c r="AS88" s="213"/>
      <c r="AT88" s="213"/>
      <c r="AU88" s="24"/>
      <c r="AV88" s="199" t="s">
        <v>213</v>
      </c>
      <c r="AW88" s="199"/>
      <c r="AX88" s="201"/>
      <c r="AY88" s="207" t="s">
        <v>214</v>
      </c>
      <c r="AZ88" s="213"/>
      <c r="BA88" s="213"/>
      <c r="BB88" s="24"/>
      <c r="BC88" s="199" t="s">
        <v>213</v>
      </c>
      <c r="BD88" s="199"/>
      <c r="BE88" s="201"/>
      <c r="BF88" s="207" t="s">
        <v>214</v>
      </c>
      <c r="BG88" s="213"/>
      <c r="BH88" s="213"/>
      <c r="BI88" s="24"/>
      <c r="BJ88" s="42" t="s">
        <v>213</v>
      </c>
    </row>
    <row r="89" spans="1:62" ht="50.25" customHeight="1">
      <c r="A89" s="25" t="s">
        <v>111</v>
      </c>
      <c r="B89" s="81" t="s">
        <v>112</v>
      </c>
      <c r="C89" s="22"/>
      <c r="D89" s="23"/>
      <c r="E89" s="23"/>
      <c r="F89" s="23"/>
      <c r="G89" s="30" t="s">
        <v>200</v>
      </c>
      <c r="H89" s="207" t="s">
        <v>213</v>
      </c>
      <c r="I89" s="25" t="s">
        <v>189</v>
      </c>
      <c r="J89" s="25" t="s">
        <v>214</v>
      </c>
      <c r="K89" s="112" t="s">
        <v>8</v>
      </c>
      <c r="L89" s="26"/>
      <c r="M89" s="96"/>
      <c r="N89" s="201"/>
      <c r="O89" s="211" t="s">
        <v>214</v>
      </c>
      <c r="P89" s="65"/>
      <c r="Q89" s="97"/>
      <c r="R89" s="210"/>
      <c r="S89" s="211" t="s">
        <v>214</v>
      </c>
      <c r="T89" s="65"/>
      <c r="U89" s="97"/>
      <c r="V89" s="210"/>
      <c r="W89" s="211" t="s">
        <v>214</v>
      </c>
      <c r="X89" s="212"/>
      <c r="Y89" s="212"/>
      <c r="Z89" s="24"/>
      <c r="AA89" s="199" t="s">
        <v>213</v>
      </c>
      <c r="AB89" s="199"/>
      <c r="AC89" s="201"/>
      <c r="AD89" s="207" t="s">
        <v>214</v>
      </c>
      <c r="AE89" s="213"/>
      <c r="AF89" s="213"/>
      <c r="AG89" s="24"/>
      <c r="AH89" s="199" t="s">
        <v>213</v>
      </c>
      <c r="AI89" s="199"/>
      <c r="AJ89" s="201"/>
      <c r="AK89" s="207" t="s">
        <v>214</v>
      </c>
      <c r="AL89" s="213"/>
      <c r="AM89" s="213"/>
      <c r="AN89" s="24"/>
      <c r="AO89" s="199" t="s">
        <v>213</v>
      </c>
      <c r="AP89" s="199"/>
      <c r="AQ89" s="201" t="s">
        <v>189</v>
      </c>
      <c r="AR89" s="211" t="s">
        <v>214</v>
      </c>
      <c r="AS89" s="213" t="s">
        <v>8</v>
      </c>
      <c r="AT89" s="213"/>
      <c r="AU89" s="24"/>
      <c r="AV89" s="199" t="s">
        <v>213</v>
      </c>
      <c r="AW89" s="199"/>
      <c r="AX89" s="201"/>
      <c r="AY89" s="207" t="s">
        <v>214</v>
      </c>
      <c r="AZ89" s="213"/>
      <c r="BA89" s="213"/>
      <c r="BB89" s="24"/>
      <c r="BC89" s="199" t="s">
        <v>213</v>
      </c>
      <c r="BD89" s="199"/>
      <c r="BE89" s="201"/>
      <c r="BF89" s="207" t="s">
        <v>214</v>
      </c>
      <c r="BG89" s="213"/>
      <c r="BH89" s="213"/>
      <c r="BI89" s="24"/>
      <c r="BJ89" s="42" t="s">
        <v>213</v>
      </c>
    </row>
    <row r="90" spans="1:62" ht="38.25" customHeight="1">
      <c r="A90" s="25" t="s">
        <v>114</v>
      </c>
      <c r="B90" s="56" t="s">
        <v>98</v>
      </c>
      <c r="C90" s="22"/>
      <c r="D90" s="23"/>
      <c r="E90" s="23"/>
      <c r="F90" s="23"/>
      <c r="G90" s="30" t="s">
        <v>200</v>
      </c>
      <c r="H90" s="207" t="s">
        <v>213</v>
      </c>
      <c r="I90" s="25" t="s">
        <v>189</v>
      </c>
      <c r="J90" s="25" t="s">
        <v>214</v>
      </c>
      <c r="K90" s="112" t="s">
        <v>8</v>
      </c>
      <c r="L90" s="26"/>
      <c r="M90" s="96"/>
      <c r="N90" s="201"/>
      <c r="O90" s="211" t="s">
        <v>214</v>
      </c>
      <c r="P90" s="65"/>
      <c r="Q90" s="97"/>
      <c r="R90" s="210"/>
      <c r="S90" s="211" t="s">
        <v>214</v>
      </c>
      <c r="T90" s="65"/>
      <c r="U90" s="97"/>
      <c r="V90" s="210"/>
      <c r="W90" s="211" t="s">
        <v>214</v>
      </c>
      <c r="X90" s="212"/>
      <c r="Y90" s="212"/>
      <c r="Z90" s="24"/>
      <c r="AA90" s="199" t="s">
        <v>213</v>
      </c>
      <c r="AB90" s="199"/>
      <c r="AC90" s="201"/>
      <c r="AD90" s="207" t="s">
        <v>214</v>
      </c>
      <c r="AE90" s="213"/>
      <c r="AF90" s="213"/>
      <c r="AG90" s="24"/>
      <c r="AH90" s="199" t="s">
        <v>213</v>
      </c>
      <c r="AI90" s="199"/>
      <c r="AJ90" s="201"/>
      <c r="AK90" s="207" t="s">
        <v>214</v>
      </c>
      <c r="AL90" s="213"/>
      <c r="AM90" s="213"/>
      <c r="AN90" s="24"/>
      <c r="AO90" s="199" t="s">
        <v>213</v>
      </c>
      <c r="AP90" s="199"/>
      <c r="AQ90" s="201" t="s">
        <v>189</v>
      </c>
      <c r="AR90" s="211" t="s">
        <v>214</v>
      </c>
      <c r="AS90" s="213" t="s">
        <v>8</v>
      </c>
      <c r="AT90" s="213"/>
      <c r="AU90" s="24"/>
      <c r="AV90" s="199" t="s">
        <v>213</v>
      </c>
      <c r="AW90" s="199"/>
      <c r="AX90" s="201"/>
      <c r="AY90" s="207" t="s">
        <v>214</v>
      </c>
      <c r="AZ90" s="213"/>
      <c r="BA90" s="213"/>
      <c r="BB90" s="24"/>
      <c r="BC90" s="199" t="s">
        <v>213</v>
      </c>
      <c r="BD90" s="199"/>
      <c r="BE90" s="201"/>
      <c r="BF90" s="207" t="s">
        <v>214</v>
      </c>
      <c r="BG90" s="213"/>
      <c r="BH90" s="213"/>
      <c r="BI90" s="24"/>
      <c r="BJ90" s="42" t="s">
        <v>213</v>
      </c>
    </row>
    <row r="91" spans="1:62" ht="27" customHeight="1">
      <c r="A91" s="25" t="s">
        <v>219</v>
      </c>
      <c r="B91" s="57" t="s">
        <v>216</v>
      </c>
      <c r="C91" s="2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43"/>
    </row>
    <row r="92" spans="1:62" ht="3.75" customHeight="1" thickBot="1">
      <c r="A92" s="20"/>
      <c r="B92" s="4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33"/>
    </row>
    <row r="93" spans="1:62" ht="127.5" customHeight="1" thickBot="1">
      <c r="A93" s="16" t="s">
        <v>115</v>
      </c>
      <c r="B93" s="51" t="s">
        <v>116</v>
      </c>
      <c r="C93" s="17"/>
      <c r="D93" s="18"/>
      <c r="E93" s="18" t="s">
        <v>5</v>
      </c>
      <c r="F93" s="18"/>
      <c r="G93" s="17">
        <f aca="true" t="shared" si="16" ref="G93:L93">G95</f>
        <v>243</v>
      </c>
      <c r="H93" s="18">
        <f t="shared" si="16"/>
        <v>81</v>
      </c>
      <c r="I93" s="18">
        <f t="shared" si="16"/>
        <v>162</v>
      </c>
      <c r="J93" s="18">
        <f t="shared" si="16"/>
        <v>74</v>
      </c>
      <c r="K93" s="18">
        <f t="shared" si="16"/>
        <v>68</v>
      </c>
      <c r="L93" s="19">
        <f t="shared" si="16"/>
        <v>20</v>
      </c>
      <c r="M93" s="18"/>
      <c r="N93" s="18"/>
      <c r="O93" s="18"/>
      <c r="P93" s="18"/>
      <c r="Q93" s="17"/>
      <c r="R93" s="18"/>
      <c r="S93" s="18"/>
      <c r="T93" s="18"/>
      <c r="U93" s="18"/>
      <c r="V93" s="18"/>
      <c r="W93" s="18"/>
      <c r="X93" s="18"/>
      <c r="Y93" s="18"/>
      <c r="Z93" s="18"/>
      <c r="AA93" s="67"/>
      <c r="AB93" s="17"/>
      <c r="AC93" s="18"/>
      <c r="AD93" s="18"/>
      <c r="AE93" s="18"/>
      <c r="AF93" s="18"/>
      <c r="AG93" s="19"/>
      <c r="AH93" s="68"/>
      <c r="AI93" s="18"/>
      <c r="AJ93" s="18"/>
      <c r="AK93" s="18"/>
      <c r="AL93" s="18"/>
      <c r="AM93" s="18"/>
      <c r="AN93" s="18"/>
      <c r="AO93" s="67"/>
      <c r="AP93" s="17"/>
      <c r="AQ93" s="18"/>
      <c r="AR93" s="18"/>
      <c r="AS93" s="18"/>
      <c r="AT93" s="18"/>
      <c r="AU93" s="19"/>
      <c r="AV93" s="68"/>
      <c r="AW93" s="18"/>
      <c r="AX93" s="18"/>
      <c r="AY93" s="18"/>
      <c r="AZ93" s="18"/>
      <c r="BA93" s="18"/>
      <c r="BB93" s="18"/>
      <c r="BC93" s="67">
        <f aca="true" t="shared" si="17" ref="BC93:BJ93">BC95</f>
        <v>309</v>
      </c>
      <c r="BD93" s="17">
        <f t="shared" si="17"/>
        <v>81</v>
      </c>
      <c r="BE93" s="58">
        <f t="shared" si="17"/>
        <v>162</v>
      </c>
      <c r="BF93" s="58">
        <f t="shared" si="17"/>
        <v>74</v>
      </c>
      <c r="BG93" s="18">
        <f t="shared" si="17"/>
        <v>68</v>
      </c>
      <c r="BH93" s="18">
        <f t="shared" si="17"/>
        <v>0</v>
      </c>
      <c r="BI93" s="19">
        <f t="shared" si="17"/>
        <v>20</v>
      </c>
      <c r="BJ93" s="68">
        <f t="shared" si="17"/>
        <v>0</v>
      </c>
    </row>
    <row r="94" spans="1:62" ht="3.75" customHeight="1">
      <c r="A94" s="20"/>
      <c r="B94" s="4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33"/>
    </row>
    <row r="95" spans="1:62" ht="48" customHeight="1">
      <c r="A95" s="25" t="s">
        <v>118</v>
      </c>
      <c r="B95" s="56" t="s">
        <v>405</v>
      </c>
      <c r="C95" s="22"/>
      <c r="D95" s="23"/>
      <c r="E95" s="23">
        <v>8</v>
      </c>
      <c r="F95" s="23"/>
      <c r="G95" s="25">
        <v>243</v>
      </c>
      <c r="H95" s="23">
        <v>81</v>
      </c>
      <c r="I95" s="25">
        <v>162</v>
      </c>
      <c r="J95" s="25">
        <v>74</v>
      </c>
      <c r="K95" s="25">
        <v>68</v>
      </c>
      <c r="L95" s="26">
        <v>20</v>
      </c>
      <c r="M95" s="23"/>
      <c r="N95" s="25"/>
      <c r="O95" s="23"/>
      <c r="P95" s="23"/>
      <c r="Q95" s="23"/>
      <c r="R95" s="25"/>
      <c r="S95" s="23"/>
      <c r="T95" s="23"/>
      <c r="U95" s="23"/>
      <c r="V95" s="25"/>
      <c r="W95" s="23"/>
      <c r="X95" s="23"/>
      <c r="Y95" s="23"/>
      <c r="Z95" s="24"/>
      <c r="AA95" s="27"/>
      <c r="AB95" s="23"/>
      <c r="AC95" s="25"/>
      <c r="AD95" s="23"/>
      <c r="AE95" s="23"/>
      <c r="AF95" s="23"/>
      <c r="AG95" s="24"/>
      <c r="AH95" s="27"/>
      <c r="AI95" s="23"/>
      <c r="AJ95" s="25"/>
      <c r="AK95" s="23"/>
      <c r="AL95" s="23"/>
      <c r="AM95" s="23"/>
      <c r="AN95" s="24"/>
      <c r="AO95" s="27"/>
      <c r="AP95" s="23"/>
      <c r="AQ95" s="25"/>
      <c r="AR95" s="23"/>
      <c r="AS95" s="23"/>
      <c r="AT95" s="23"/>
      <c r="AU95" s="24"/>
      <c r="AV95" s="27"/>
      <c r="AW95" s="23"/>
      <c r="AX95" s="25"/>
      <c r="AY95" s="23"/>
      <c r="AZ95" s="23"/>
      <c r="BA95" s="23"/>
      <c r="BB95" s="24"/>
      <c r="BC95" s="27">
        <v>309</v>
      </c>
      <c r="BD95" s="23">
        <v>81</v>
      </c>
      <c r="BE95" s="63">
        <v>162</v>
      </c>
      <c r="BF95" s="64">
        <v>74</v>
      </c>
      <c r="BG95" s="64">
        <v>68</v>
      </c>
      <c r="BH95" s="23"/>
      <c r="BI95" s="29">
        <v>20</v>
      </c>
      <c r="BJ95" s="41"/>
    </row>
    <row r="96" spans="1:62" ht="31.5" customHeight="1">
      <c r="A96" s="25" t="s">
        <v>120</v>
      </c>
      <c r="B96" s="81" t="s">
        <v>121</v>
      </c>
      <c r="C96" s="22"/>
      <c r="D96" s="23"/>
      <c r="E96" s="23"/>
      <c r="F96" s="23"/>
      <c r="G96" s="30" t="s">
        <v>200</v>
      </c>
      <c r="H96" s="207" t="s">
        <v>213</v>
      </c>
      <c r="I96" s="25">
        <v>72</v>
      </c>
      <c r="J96" s="25" t="s">
        <v>214</v>
      </c>
      <c r="K96" s="112">
        <v>2</v>
      </c>
      <c r="L96" s="26"/>
      <c r="M96" s="96"/>
      <c r="N96" s="201"/>
      <c r="O96" s="207" t="s">
        <v>214</v>
      </c>
      <c r="P96" s="23"/>
      <c r="Q96" s="96"/>
      <c r="R96" s="201"/>
      <c r="S96" s="207" t="s">
        <v>214</v>
      </c>
      <c r="T96" s="23"/>
      <c r="U96" s="96"/>
      <c r="V96" s="201"/>
      <c r="W96" s="207" t="s">
        <v>214</v>
      </c>
      <c r="X96" s="213"/>
      <c r="Y96" s="213"/>
      <c r="Z96" s="24"/>
      <c r="AA96" s="199" t="s">
        <v>213</v>
      </c>
      <c r="AB96" s="199"/>
      <c r="AC96" s="201"/>
      <c r="AD96" s="207" t="s">
        <v>214</v>
      </c>
      <c r="AE96" s="213"/>
      <c r="AF96" s="213"/>
      <c r="AG96" s="24"/>
      <c r="AH96" s="199" t="s">
        <v>213</v>
      </c>
      <c r="AI96" s="199"/>
      <c r="AJ96" s="201"/>
      <c r="AK96" s="207" t="s">
        <v>214</v>
      </c>
      <c r="AL96" s="213"/>
      <c r="AM96" s="213"/>
      <c r="AN96" s="24"/>
      <c r="AO96" s="199" t="s">
        <v>213</v>
      </c>
      <c r="AP96" s="199"/>
      <c r="AQ96" s="201"/>
      <c r="AR96" s="207" t="s">
        <v>214</v>
      </c>
      <c r="AS96" s="213"/>
      <c r="AT96" s="213"/>
      <c r="AU96" s="24"/>
      <c r="AV96" s="199" t="s">
        <v>213</v>
      </c>
      <c r="AW96" s="199"/>
      <c r="AX96" s="201"/>
      <c r="AY96" s="207" t="s">
        <v>214</v>
      </c>
      <c r="AZ96" s="213"/>
      <c r="BA96" s="213"/>
      <c r="BB96" s="24"/>
      <c r="BC96" s="199" t="s">
        <v>213</v>
      </c>
      <c r="BD96" s="199"/>
      <c r="BE96" s="201">
        <v>72</v>
      </c>
      <c r="BF96" s="207" t="s">
        <v>214</v>
      </c>
      <c r="BG96" s="213">
        <v>2</v>
      </c>
      <c r="BH96" s="213"/>
      <c r="BI96" s="24"/>
      <c r="BJ96" s="42" t="s">
        <v>213</v>
      </c>
    </row>
    <row r="97" spans="1:62" ht="30" customHeight="1">
      <c r="A97" s="25" t="s">
        <v>123</v>
      </c>
      <c r="B97" s="81" t="s">
        <v>98</v>
      </c>
      <c r="C97" s="22"/>
      <c r="D97" s="23"/>
      <c r="E97" s="23"/>
      <c r="F97" s="23"/>
      <c r="G97" s="30" t="s">
        <v>200</v>
      </c>
      <c r="H97" s="207" t="s">
        <v>213</v>
      </c>
      <c r="I97" s="25">
        <v>36</v>
      </c>
      <c r="J97" s="25" t="s">
        <v>214</v>
      </c>
      <c r="K97" s="112">
        <v>1</v>
      </c>
      <c r="L97" s="26"/>
      <c r="M97" s="96"/>
      <c r="N97" s="201"/>
      <c r="O97" s="207" t="s">
        <v>214</v>
      </c>
      <c r="P97" s="23"/>
      <c r="Q97" s="96"/>
      <c r="R97" s="201"/>
      <c r="S97" s="207" t="s">
        <v>214</v>
      </c>
      <c r="T97" s="23"/>
      <c r="U97" s="96"/>
      <c r="V97" s="201"/>
      <c r="W97" s="207" t="s">
        <v>214</v>
      </c>
      <c r="X97" s="213"/>
      <c r="Y97" s="213"/>
      <c r="Z97" s="24"/>
      <c r="AA97" s="199" t="s">
        <v>213</v>
      </c>
      <c r="AB97" s="199"/>
      <c r="AC97" s="201"/>
      <c r="AD97" s="207" t="s">
        <v>214</v>
      </c>
      <c r="AE97" s="213"/>
      <c r="AF97" s="213"/>
      <c r="AG97" s="24"/>
      <c r="AH97" s="199" t="s">
        <v>213</v>
      </c>
      <c r="AI97" s="199"/>
      <c r="AJ97" s="201"/>
      <c r="AK97" s="207" t="s">
        <v>214</v>
      </c>
      <c r="AL97" s="213"/>
      <c r="AM97" s="213"/>
      <c r="AN97" s="24"/>
      <c r="AO97" s="199" t="s">
        <v>213</v>
      </c>
      <c r="AP97" s="199"/>
      <c r="AQ97" s="201"/>
      <c r="AR97" s="207" t="s">
        <v>214</v>
      </c>
      <c r="AS97" s="213"/>
      <c r="AT97" s="213"/>
      <c r="AU97" s="24"/>
      <c r="AV97" s="199" t="s">
        <v>213</v>
      </c>
      <c r="AW97" s="199"/>
      <c r="AX97" s="201"/>
      <c r="AY97" s="207" t="s">
        <v>214</v>
      </c>
      <c r="AZ97" s="213"/>
      <c r="BA97" s="213"/>
      <c r="BB97" s="24"/>
      <c r="BC97" s="199" t="s">
        <v>213</v>
      </c>
      <c r="BD97" s="199"/>
      <c r="BE97" s="201">
        <v>36</v>
      </c>
      <c r="BF97" s="207" t="s">
        <v>214</v>
      </c>
      <c r="BG97" s="213">
        <v>1</v>
      </c>
      <c r="BH97" s="213"/>
      <c r="BI97" s="24"/>
      <c r="BJ97" s="42" t="s">
        <v>213</v>
      </c>
    </row>
    <row r="98" spans="1:62" ht="27" customHeight="1">
      <c r="A98" s="25" t="s">
        <v>220</v>
      </c>
      <c r="B98" s="57" t="s">
        <v>216</v>
      </c>
      <c r="C98" s="2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43"/>
    </row>
    <row r="99" spans="1:62" ht="3.75" customHeight="1" thickBot="1">
      <c r="A99" s="20"/>
      <c r="B99" s="4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33"/>
    </row>
    <row r="100" spans="1:62" ht="51.75" customHeight="1" thickBot="1">
      <c r="A100" s="16" t="s">
        <v>124</v>
      </c>
      <c r="B100" s="51" t="s">
        <v>125</v>
      </c>
      <c r="C100" s="17"/>
      <c r="D100" s="18"/>
      <c r="E100" s="18"/>
      <c r="F100" s="18"/>
      <c r="G100" s="18"/>
      <c r="H100" s="18"/>
      <c r="I100" s="18"/>
      <c r="J100" s="18"/>
      <c r="K100" s="18"/>
      <c r="L100" s="19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9"/>
      <c r="AA100" s="17"/>
      <c r="AB100" s="18"/>
      <c r="AC100" s="18"/>
      <c r="AD100" s="18"/>
      <c r="AE100" s="18"/>
      <c r="AF100" s="18"/>
      <c r="AG100" s="19"/>
      <c r="AH100" s="17"/>
      <c r="AI100" s="18"/>
      <c r="AJ100" s="18"/>
      <c r="AK100" s="18"/>
      <c r="AL100" s="18"/>
      <c r="AM100" s="18"/>
      <c r="AN100" s="19"/>
      <c r="AO100" s="17"/>
      <c r="AP100" s="18"/>
      <c r="AQ100" s="18"/>
      <c r="AR100" s="18"/>
      <c r="AS100" s="18"/>
      <c r="AT100" s="18"/>
      <c r="AU100" s="19"/>
      <c r="AV100" s="17"/>
      <c r="AW100" s="18"/>
      <c r="AX100" s="18"/>
      <c r="AY100" s="18"/>
      <c r="AZ100" s="18"/>
      <c r="BA100" s="18"/>
      <c r="BB100" s="19"/>
      <c r="BC100" s="17"/>
      <c r="BD100" s="18"/>
      <c r="BE100" s="18"/>
      <c r="BF100" s="18"/>
      <c r="BG100" s="18"/>
      <c r="BH100" s="18"/>
      <c r="BI100" s="19"/>
      <c r="BJ100" s="38"/>
    </row>
    <row r="101" spans="1:62" ht="3.75" customHeight="1">
      <c r="A101" s="20"/>
      <c r="B101" s="4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33"/>
    </row>
    <row r="102" spans="1:62" ht="71.25" customHeight="1">
      <c r="A102" s="25" t="s">
        <v>127</v>
      </c>
      <c r="B102" s="56" t="s">
        <v>128</v>
      </c>
      <c r="C102" s="22"/>
      <c r="D102" s="23"/>
      <c r="E102" s="23"/>
      <c r="F102" s="23"/>
      <c r="G102" s="30" t="s">
        <v>200</v>
      </c>
      <c r="H102" s="207" t="s">
        <v>213</v>
      </c>
      <c r="I102" s="25">
        <v>144</v>
      </c>
      <c r="J102" s="25" t="s">
        <v>214</v>
      </c>
      <c r="K102" s="112">
        <v>4</v>
      </c>
      <c r="L102" s="26"/>
      <c r="M102" s="97"/>
      <c r="N102" s="210"/>
      <c r="O102" s="211" t="s">
        <v>214</v>
      </c>
      <c r="P102" s="65"/>
      <c r="Q102" s="97"/>
      <c r="R102" s="210"/>
      <c r="S102" s="211" t="s">
        <v>214</v>
      </c>
      <c r="T102" s="65"/>
      <c r="U102" s="97"/>
      <c r="V102" s="210"/>
      <c r="W102" s="211" t="s">
        <v>214</v>
      </c>
      <c r="X102" s="212"/>
      <c r="Y102" s="212"/>
      <c r="Z102" s="82"/>
      <c r="AA102" s="209" t="s">
        <v>213</v>
      </c>
      <c r="AB102" s="209"/>
      <c r="AC102" s="210">
        <v>144</v>
      </c>
      <c r="AD102" s="211" t="s">
        <v>214</v>
      </c>
      <c r="AE102" s="212">
        <v>4</v>
      </c>
      <c r="AF102" s="212"/>
      <c r="AG102" s="82"/>
      <c r="AH102" s="209" t="s">
        <v>213</v>
      </c>
      <c r="AI102" s="209"/>
      <c r="AJ102" s="210"/>
      <c r="AK102" s="211" t="s">
        <v>214</v>
      </c>
      <c r="AL102" s="212"/>
      <c r="AM102" s="212"/>
      <c r="AN102" s="82"/>
      <c r="AO102" s="209" t="s">
        <v>213</v>
      </c>
      <c r="AP102" s="209"/>
      <c r="AQ102" s="210"/>
      <c r="AR102" s="211" t="s">
        <v>214</v>
      </c>
      <c r="AS102" s="212"/>
      <c r="AT102" s="212"/>
      <c r="AU102" s="82"/>
      <c r="AV102" s="209" t="s">
        <v>213</v>
      </c>
      <c r="AW102" s="209"/>
      <c r="AX102" s="210"/>
      <c r="AY102" s="211" t="s">
        <v>214</v>
      </c>
      <c r="AZ102" s="212"/>
      <c r="BA102" s="212"/>
      <c r="BB102" s="82"/>
      <c r="BC102" s="209" t="s">
        <v>213</v>
      </c>
      <c r="BD102" s="209"/>
      <c r="BE102" s="210"/>
      <c r="BF102" s="211" t="s">
        <v>214</v>
      </c>
      <c r="BG102" s="212"/>
      <c r="BH102" s="212"/>
      <c r="BI102" s="24"/>
      <c r="BJ102" s="42" t="s">
        <v>213</v>
      </c>
    </row>
    <row r="103" spans="1:62" ht="17.25" customHeight="1">
      <c r="A103" s="25" t="s">
        <v>221</v>
      </c>
      <c r="B103" s="57" t="s">
        <v>216</v>
      </c>
      <c r="C103" s="2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43"/>
    </row>
    <row r="104" spans="1:62" ht="3.75" customHeight="1">
      <c r="A104" s="20"/>
      <c r="B104" s="4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33"/>
    </row>
    <row r="105" spans="1:62" ht="3.75" customHeight="1" thickBot="1">
      <c r="A105" s="20"/>
      <c r="B105" s="4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33"/>
    </row>
    <row r="106" spans="1:62" ht="66" customHeight="1" thickBot="1">
      <c r="A106" s="32"/>
      <c r="B106" s="48" t="s">
        <v>222</v>
      </c>
      <c r="C106" s="204"/>
      <c r="D106" s="204"/>
      <c r="E106" s="204"/>
      <c r="F106" s="204"/>
      <c r="G106" s="204"/>
      <c r="H106" s="208" t="s">
        <v>213</v>
      </c>
      <c r="I106" s="18" t="s">
        <v>207</v>
      </c>
      <c r="J106" s="18" t="s">
        <v>214</v>
      </c>
      <c r="K106" s="205" t="s">
        <v>223</v>
      </c>
      <c r="L106" s="205"/>
      <c r="M106" s="98"/>
      <c r="N106" s="18"/>
      <c r="O106" s="18" t="s">
        <v>214</v>
      </c>
      <c r="P106" s="99"/>
      <c r="Q106" s="98"/>
      <c r="R106" s="18"/>
      <c r="S106" s="18" t="s">
        <v>214</v>
      </c>
      <c r="T106" s="99"/>
      <c r="U106" s="98"/>
      <c r="V106" s="18"/>
      <c r="W106" s="18" t="s">
        <v>214</v>
      </c>
      <c r="X106" s="202"/>
      <c r="Y106" s="202"/>
      <c r="Z106" s="202"/>
      <c r="AA106" s="203" t="s">
        <v>213</v>
      </c>
      <c r="AB106" s="203"/>
      <c r="AC106" s="18" t="s">
        <v>210</v>
      </c>
      <c r="AD106" s="18" t="s">
        <v>214</v>
      </c>
      <c r="AE106" s="202" t="s">
        <v>224</v>
      </c>
      <c r="AF106" s="202"/>
      <c r="AG106" s="202"/>
      <c r="AH106" s="203" t="s">
        <v>213</v>
      </c>
      <c r="AI106" s="203"/>
      <c r="AJ106" s="18" t="s">
        <v>189</v>
      </c>
      <c r="AK106" s="18" t="s">
        <v>214</v>
      </c>
      <c r="AL106" s="202" t="s">
        <v>225</v>
      </c>
      <c r="AM106" s="202"/>
      <c r="AN106" s="202"/>
      <c r="AO106" s="203" t="s">
        <v>213</v>
      </c>
      <c r="AP106" s="203"/>
      <c r="AQ106" s="18" t="s">
        <v>212</v>
      </c>
      <c r="AR106" s="18" t="s">
        <v>214</v>
      </c>
      <c r="AS106" s="202" t="s">
        <v>226</v>
      </c>
      <c r="AT106" s="202"/>
      <c r="AU106" s="202"/>
      <c r="AV106" s="203" t="s">
        <v>213</v>
      </c>
      <c r="AW106" s="203"/>
      <c r="AX106" s="18" t="s">
        <v>210</v>
      </c>
      <c r="AY106" s="18" t="s">
        <v>214</v>
      </c>
      <c r="AZ106" s="202" t="s">
        <v>224</v>
      </c>
      <c r="BA106" s="202"/>
      <c r="BB106" s="202"/>
      <c r="BC106" s="203" t="s">
        <v>213</v>
      </c>
      <c r="BD106" s="203"/>
      <c r="BE106" s="18" t="s">
        <v>196</v>
      </c>
      <c r="BF106" s="18" t="s">
        <v>214</v>
      </c>
      <c r="BG106" s="202" t="s">
        <v>227</v>
      </c>
      <c r="BH106" s="202"/>
      <c r="BI106" s="202"/>
      <c r="BJ106" s="45" t="s">
        <v>213</v>
      </c>
    </row>
    <row r="107" spans="1:62" ht="3.75" customHeight="1" thickBot="1">
      <c r="A107" s="20"/>
      <c r="B107" s="4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33"/>
    </row>
    <row r="108" spans="1:62" ht="24" customHeight="1" thickBot="1">
      <c r="A108" s="32"/>
      <c r="B108" s="48" t="s">
        <v>228</v>
      </c>
      <c r="C108" s="204"/>
      <c r="D108" s="204"/>
      <c r="E108" s="204"/>
      <c r="F108" s="204"/>
      <c r="G108" s="204"/>
      <c r="H108" s="208" t="s">
        <v>213</v>
      </c>
      <c r="I108" s="18" t="s">
        <v>229</v>
      </c>
      <c r="J108" s="18" t="s">
        <v>214</v>
      </c>
      <c r="K108" s="205" t="s">
        <v>230</v>
      </c>
      <c r="L108" s="205"/>
      <c r="M108" s="98"/>
      <c r="N108" s="18"/>
      <c r="O108" s="18" t="s">
        <v>214</v>
      </c>
      <c r="P108" s="99"/>
      <c r="Q108" s="98"/>
      <c r="R108" s="18"/>
      <c r="S108" s="18" t="s">
        <v>214</v>
      </c>
      <c r="T108" s="99"/>
      <c r="U108" s="98"/>
      <c r="V108" s="18"/>
      <c r="W108" s="18" t="s">
        <v>214</v>
      </c>
      <c r="X108" s="202"/>
      <c r="Y108" s="202"/>
      <c r="Z108" s="202"/>
      <c r="AA108" s="203" t="s">
        <v>213</v>
      </c>
      <c r="AB108" s="203"/>
      <c r="AC108" s="18" t="s">
        <v>210</v>
      </c>
      <c r="AD108" s="18" t="s">
        <v>214</v>
      </c>
      <c r="AE108" s="202" t="s">
        <v>224</v>
      </c>
      <c r="AF108" s="202"/>
      <c r="AG108" s="202"/>
      <c r="AH108" s="203" t="s">
        <v>213</v>
      </c>
      <c r="AI108" s="203"/>
      <c r="AJ108" s="18" t="s">
        <v>189</v>
      </c>
      <c r="AK108" s="18" t="s">
        <v>214</v>
      </c>
      <c r="AL108" s="202" t="s">
        <v>225</v>
      </c>
      <c r="AM108" s="202"/>
      <c r="AN108" s="202"/>
      <c r="AO108" s="203" t="s">
        <v>213</v>
      </c>
      <c r="AP108" s="203"/>
      <c r="AQ108" s="18" t="s">
        <v>203</v>
      </c>
      <c r="AR108" s="18" t="s">
        <v>214</v>
      </c>
      <c r="AS108" s="202" t="s">
        <v>231</v>
      </c>
      <c r="AT108" s="202"/>
      <c r="AU108" s="202"/>
      <c r="AV108" s="203" t="s">
        <v>213</v>
      </c>
      <c r="AW108" s="203"/>
      <c r="AX108" s="18" t="s">
        <v>196</v>
      </c>
      <c r="AY108" s="18" t="s">
        <v>214</v>
      </c>
      <c r="AZ108" s="202" t="s">
        <v>227</v>
      </c>
      <c r="BA108" s="202"/>
      <c r="BB108" s="202"/>
      <c r="BC108" s="203" t="s">
        <v>213</v>
      </c>
      <c r="BD108" s="203"/>
      <c r="BE108" s="18" t="s">
        <v>189</v>
      </c>
      <c r="BF108" s="18" t="s">
        <v>214</v>
      </c>
      <c r="BG108" s="202" t="s">
        <v>225</v>
      </c>
      <c r="BH108" s="202"/>
      <c r="BI108" s="202"/>
      <c r="BJ108" s="45" t="s">
        <v>213</v>
      </c>
    </row>
    <row r="109" spans="1:62" ht="25.5" customHeight="1">
      <c r="A109" s="21"/>
      <c r="B109" s="50" t="s">
        <v>232</v>
      </c>
      <c r="C109" s="200"/>
      <c r="D109" s="200"/>
      <c r="E109" s="200"/>
      <c r="F109" s="200"/>
      <c r="G109" s="200"/>
      <c r="H109" s="207" t="s">
        <v>213</v>
      </c>
      <c r="I109" s="25" t="s">
        <v>229</v>
      </c>
      <c r="J109" s="25" t="s">
        <v>214</v>
      </c>
      <c r="K109" s="201" t="s">
        <v>230</v>
      </c>
      <c r="L109" s="201"/>
      <c r="M109" s="96"/>
      <c r="N109" s="25"/>
      <c r="O109" s="25" t="s">
        <v>214</v>
      </c>
      <c r="P109" s="100"/>
      <c r="Q109" s="96"/>
      <c r="R109" s="25"/>
      <c r="S109" s="25" t="s">
        <v>214</v>
      </c>
      <c r="T109" s="100"/>
      <c r="U109" s="96"/>
      <c r="V109" s="25"/>
      <c r="W109" s="25" t="s">
        <v>214</v>
      </c>
      <c r="X109" s="206"/>
      <c r="Y109" s="206"/>
      <c r="Z109" s="206"/>
      <c r="AA109" s="199" t="s">
        <v>213</v>
      </c>
      <c r="AB109" s="199"/>
      <c r="AC109" s="25" t="s">
        <v>210</v>
      </c>
      <c r="AD109" s="25" t="s">
        <v>214</v>
      </c>
      <c r="AE109" s="206" t="s">
        <v>224</v>
      </c>
      <c r="AF109" s="206"/>
      <c r="AG109" s="206"/>
      <c r="AH109" s="199" t="s">
        <v>213</v>
      </c>
      <c r="AI109" s="199"/>
      <c r="AJ109" s="25" t="s">
        <v>189</v>
      </c>
      <c r="AK109" s="25" t="s">
        <v>214</v>
      </c>
      <c r="AL109" s="206" t="s">
        <v>225</v>
      </c>
      <c r="AM109" s="206"/>
      <c r="AN109" s="206"/>
      <c r="AO109" s="199" t="s">
        <v>213</v>
      </c>
      <c r="AP109" s="199"/>
      <c r="AQ109" s="25" t="s">
        <v>203</v>
      </c>
      <c r="AR109" s="25" t="s">
        <v>214</v>
      </c>
      <c r="AS109" s="206" t="s">
        <v>231</v>
      </c>
      <c r="AT109" s="206"/>
      <c r="AU109" s="206"/>
      <c r="AV109" s="199" t="s">
        <v>213</v>
      </c>
      <c r="AW109" s="199"/>
      <c r="AX109" s="25" t="s">
        <v>196</v>
      </c>
      <c r="AY109" s="25" t="s">
        <v>214</v>
      </c>
      <c r="AZ109" s="206" t="s">
        <v>227</v>
      </c>
      <c r="BA109" s="206"/>
      <c r="BB109" s="206"/>
      <c r="BC109" s="199" t="s">
        <v>213</v>
      </c>
      <c r="BD109" s="199"/>
      <c r="BE109" s="25" t="s">
        <v>189</v>
      </c>
      <c r="BF109" s="25" t="s">
        <v>214</v>
      </c>
      <c r="BG109" s="206" t="s">
        <v>225</v>
      </c>
      <c r="BH109" s="206"/>
      <c r="BI109" s="206"/>
      <c r="BJ109" s="42" t="s">
        <v>213</v>
      </c>
    </row>
    <row r="110" spans="1:62" ht="29.25" customHeight="1">
      <c r="A110" s="21"/>
      <c r="B110" s="50" t="s">
        <v>233</v>
      </c>
      <c r="C110" s="200"/>
      <c r="D110" s="200"/>
      <c r="E110" s="200"/>
      <c r="F110" s="200"/>
      <c r="G110" s="200"/>
      <c r="H110" s="207" t="s">
        <v>213</v>
      </c>
      <c r="I110" s="25"/>
      <c r="J110" s="25" t="s">
        <v>214</v>
      </c>
      <c r="K110" s="201"/>
      <c r="L110" s="201"/>
      <c r="M110" s="96"/>
      <c r="N110" s="25"/>
      <c r="O110" s="25" t="s">
        <v>214</v>
      </c>
      <c r="P110" s="100"/>
      <c r="Q110" s="96"/>
      <c r="R110" s="25"/>
      <c r="S110" s="25" t="s">
        <v>214</v>
      </c>
      <c r="T110" s="100"/>
      <c r="U110" s="96"/>
      <c r="V110" s="25"/>
      <c r="W110" s="25" t="s">
        <v>214</v>
      </c>
      <c r="X110" s="206"/>
      <c r="Y110" s="206"/>
      <c r="Z110" s="206"/>
      <c r="AA110" s="199" t="s">
        <v>213</v>
      </c>
      <c r="AB110" s="199"/>
      <c r="AC110" s="25"/>
      <c r="AD110" s="25" t="s">
        <v>214</v>
      </c>
      <c r="AE110" s="206"/>
      <c r="AF110" s="206"/>
      <c r="AG110" s="206"/>
      <c r="AH110" s="199" t="s">
        <v>213</v>
      </c>
      <c r="AI110" s="199"/>
      <c r="AJ110" s="25"/>
      <c r="AK110" s="25" t="s">
        <v>214</v>
      </c>
      <c r="AL110" s="206"/>
      <c r="AM110" s="206"/>
      <c r="AN110" s="206"/>
      <c r="AO110" s="199" t="s">
        <v>213</v>
      </c>
      <c r="AP110" s="199"/>
      <c r="AQ110" s="25"/>
      <c r="AR110" s="25" t="s">
        <v>214</v>
      </c>
      <c r="AS110" s="206"/>
      <c r="AT110" s="206"/>
      <c r="AU110" s="206"/>
      <c r="AV110" s="199" t="s">
        <v>213</v>
      </c>
      <c r="AW110" s="199"/>
      <c r="AX110" s="25"/>
      <c r="AY110" s="25" t="s">
        <v>214</v>
      </c>
      <c r="AZ110" s="206"/>
      <c r="BA110" s="206"/>
      <c r="BB110" s="206"/>
      <c r="BC110" s="199" t="s">
        <v>213</v>
      </c>
      <c r="BD110" s="199"/>
      <c r="BE110" s="25"/>
      <c r="BF110" s="25" t="s">
        <v>214</v>
      </c>
      <c r="BG110" s="206"/>
      <c r="BH110" s="206"/>
      <c r="BI110" s="206"/>
      <c r="BJ110" s="42" t="s">
        <v>213</v>
      </c>
    </row>
    <row r="111" spans="1:62" ht="3.75" customHeight="1" thickBot="1">
      <c r="A111" s="20"/>
      <c r="B111" s="4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33"/>
    </row>
    <row r="112" spans="1:62" ht="49.5" customHeight="1" thickBot="1">
      <c r="A112" s="32"/>
      <c r="B112" s="48" t="s">
        <v>234</v>
      </c>
      <c r="C112" s="204"/>
      <c r="D112" s="204"/>
      <c r="E112" s="204"/>
      <c r="F112" s="204"/>
      <c r="G112" s="204"/>
      <c r="H112" s="208" t="s">
        <v>213</v>
      </c>
      <c r="I112" s="18" t="s">
        <v>208</v>
      </c>
      <c r="J112" s="18" t="s">
        <v>214</v>
      </c>
      <c r="K112" s="205" t="s">
        <v>235</v>
      </c>
      <c r="L112" s="205"/>
      <c r="M112" s="98"/>
      <c r="N112" s="18"/>
      <c r="O112" s="18" t="s">
        <v>214</v>
      </c>
      <c r="P112" s="99"/>
      <c r="Q112" s="98"/>
      <c r="R112" s="18"/>
      <c r="S112" s="18" t="s">
        <v>214</v>
      </c>
      <c r="T112" s="99"/>
      <c r="U112" s="98"/>
      <c r="V112" s="18"/>
      <c r="W112" s="18" t="s">
        <v>214</v>
      </c>
      <c r="X112" s="202"/>
      <c r="Y112" s="202"/>
      <c r="Z112" s="202"/>
      <c r="AA112" s="203" t="s">
        <v>213</v>
      </c>
      <c r="AB112" s="203"/>
      <c r="AC112" s="18"/>
      <c r="AD112" s="18" t="s">
        <v>214</v>
      </c>
      <c r="AE112" s="202"/>
      <c r="AF112" s="202"/>
      <c r="AG112" s="202"/>
      <c r="AH112" s="203" t="s">
        <v>213</v>
      </c>
      <c r="AI112" s="203"/>
      <c r="AJ112" s="18"/>
      <c r="AK112" s="18" t="s">
        <v>214</v>
      </c>
      <c r="AL112" s="202"/>
      <c r="AM112" s="202"/>
      <c r="AN112" s="202"/>
      <c r="AO112" s="203" t="s">
        <v>213</v>
      </c>
      <c r="AP112" s="203"/>
      <c r="AQ112" s="18" t="s">
        <v>204</v>
      </c>
      <c r="AR112" s="18" t="s">
        <v>214</v>
      </c>
      <c r="AS112" s="202" t="s">
        <v>236</v>
      </c>
      <c r="AT112" s="202"/>
      <c r="AU112" s="202"/>
      <c r="AV112" s="203" t="s">
        <v>213</v>
      </c>
      <c r="AW112" s="203"/>
      <c r="AX112" s="18" t="s">
        <v>189</v>
      </c>
      <c r="AY112" s="18" t="s">
        <v>214</v>
      </c>
      <c r="AZ112" s="202" t="s">
        <v>225</v>
      </c>
      <c r="BA112" s="202"/>
      <c r="BB112" s="202"/>
      <c r="BC112" s="203" t="s">
        <v>213</v>
      </c>
      <c r="BD112" s="203"/>
      <c r="BE112" s="18" t="s">
        <v>107</v>
      </c>
      <c r="BF112" s="18" t="s">
        <v>214</v>
      </c>
      <c r="BG112" s="202" t="s">
        <v>237</v>
      </c>
      <c r="BH112" s="202"/>
      <c r="BI112" s="202"/>
      <c r="BJ112" s="45" t="s">
        <v>213</v>
      </c>
    </row>
    <row r="113" spans="1:62" ht="24.75" customHeight="1">
      <c r="A113" s="40"/>
      <c r="B113" s="50" t="s">
        <v>232</v>
      </c>
      <c r="C113" s="200"/>
      <c r="D113" s="200"/>
      <c r="E113" s="200"/>
      <c r="F113" s="200"/>
      <c r="G113" s="200"/>
      <c r="H113" s="207" t="s">
        <v>213</v>
      </c>
      <c r="I113" s="25" t="s">
        <v>208</v>
      </c>
      <c r="J113" s="25" t="s">
        <v>214</v>
      </c>
      <c r="K113" s="201" t="s">
        <v>235</v>
      </c>
      <c r="L113" s="201"/>
      <c r="M113" s="96"/>
      <c r="N113" s="25"/>
      <c r="O113" s="25" t="s">
        <v>214</v>
      </c>
      <c r="P113" s="100"/>
      <c r="Q113" s="96"/>
      <c r="R113" s="25"/>
      <c r="S113" s="25" t="s">
        <v>214</v>
      </c>
      <c r="T113" s="100"/>
      <c r="U113" s="96"/>
      <c r="V113" s="25"/>
      <c r="W113" s="25" t="s">
        <v>214</v>
      </c>
      <c r="X113" s="206"/>
      <c r="Y113" s="206"/>
      <c r="Z113" s="206"/>
      <c r="AA113" s="199" t="s">
        <v>213</v>
      </c>
      <c r="AB113" s="199"/>
      <c r="AC113" s="25"/>
      <c r="AD113" s="25" t="s">
        <v>214</v>
      </c>
      <c r="AE113" s="206"/>
      <c r="AF113" s="206"/>
      <c r="AG113" s="206"/>
      <c r="AH113" s="199" t="s">
        <v>213</v>
      </c>
      <c r="AI113" s="199"/>
      <c r="AJ113" s="25"/>
      <c r="AK113" s="25" t="s">
        <v>214</v>
      </c>
      <c r="AL113" s="206"/>
      <c r="AM113" s="206"/>
      <c r="AN113" s="206"/>
      <c r="AO113" s="199" t="s">
        <v>213</v>
      </c>
      <c r="AP113" s="199"/>
      <c r="AQ113" s="25" t="s">
        <v>204</v>
      </c>
      <c r="AR113" s="25" t="s">
        <v>214</v>
      </c>
      <c r="AS113" s="206" t="s">
        <v>236</v>
      </c>
      <c r="AT113" s="206"/>
      <c r="AU113" s="206"/>
      <c r="AV113" s="199" t="s">
        <v>213</v>
      </c>
      <c r="AW113" s="199"/>
      <c r="AX113" s="25" t="s">
        <v>189</v>
      </c>
      <c r="AY113" s="25" t="s">
        <v>214</v>
      </c>
      <c r="AZ113" s="206" t="s">
        <v>225</v>
      </c>
      <c r="BA113" s="206"/>
      <c r="BB113" s="206"/>
      <c r="BC113" s="199" t="s">
        <v>213</v>
      </c>
      <c r="BD113" s="199"/>
      <c r="BE113" s="25" t="s">
        <v>107</v>
      </c>
      <c r="BF113" s="25" t="s">
        <v>214</v>
      </c>
      <c r="BG113" s="206" t="s">
        <v>237</v>
      </c>
      <c r="BH113" s="206"/>
      <c r="BI113" s="206"/>
      <c r="BJ113" s="42" t="s">
        <v>213</v>
      </c>
    </row>
    <row r="114" spans="1:62" ht="19.5" customHeight="1">
      <c r="A114" s="40"/>
      <c r="B114" s="50" t="s">
        <v>233</v>
      </c>
      <c r="C114" s="200"/>
      <c r="D114" s="200"/>
      <c r="E114" s="200"/>
      <c r="F114" s="200"/>
      <c r="G114" s="200"/>
      <c r="H114" s="207" t="s">
        <v>213</v>
      </c>
      <c r="I114" s="25"/>
      <c r="J114" s="25" t="s">
        <v>214</v>
      </c>
      <c r="K114" s="201"/>
      <c r="L114" s="201"/>
      <c r="M114" s="96"/>
      <c r="N114" s="25"/>
      <c r="O114" s="25" t="s">
        <v>214</v>
      </c>
      <c r="P114" s="100"/>
      <c r="Q114" s="96"/>
      <c r="R114" s="25"/>
      <c r="S114" s="25" t="s">
        <v>214</v>
      </c>
      <c r="T114" s="100"/>
      <c r="U114" s="96"/>
      <c r="V114" s="25"/>
      <c r="W114" s="25" t="s">
        <v>214</v>
      </c>
      <c r="X114" s="206"/>
      <c r="Y114" s="206"/>
      <c r="Z114" s="206"/>
      <c r="AA114" s="199" t="s">
        <v>213</v>
      </c>
      <c r="AB114" s="199"/>
      <c r="AC114" s="25"/>
      <c r="AD114" s="25" t="s">
        <v>214</v>
      </c>
      <c r="AE114" s="206"/>
      <c r="AF114" s="206"/>
      <c r="AG114" s="206"/>
      <c r="AH114" s="199" t="s">
        <v>213</v>
      </c>
      <c r="AI114" s="199"/>
      <c r="AJ114" s="25"/>
      <c r="AK114" s="25" t="s">
        <v>214</v>
      </c>
      <c r="AL114" s="206"/>
      <c r="AM114" s="206"/>
      <c r="AN114" s="206"/>
      <c r="AO114" s="199" t="s">
        <v>213</v>
      </c>
      <c r="AP114" s="199"/>
      <c r="AQ114" s="25"/>
      <c r="AR114" s="25" t="s">
        <v>214</v>
      </c>
      <c r="AS114" s="206"/>
      <c r="AT114" s="206"/>
      <c r="AU114" s="206"/>
      <c r="AV114" s="199" t="s">
        <v>213</v>
      </c>
      <c r="AW114" s="199"/>
      <c r="AX114" s="25"/>
      <c r="AY114" s="25" t="s">
        <v>214</v>
      </c>
      <c r="AZ114" s="206"/>
      <c r="BA114" s="206"/>
      <c r="BB114" s="206"/>
      <c r="BC114" s="199" t="s">
        <v>213</v>
      </c>
      <c r="BD114" s="199"/>
      <c r="BE114" s="25"/>
      <c r="BF114" s="25" t="s">
        <v>214</v>
      </c>
      <c r="BG114" s="206"/>
      <c r="BH114" s="206"/>
      <c r="BI114" s="206"/>
      <c r="BJ114" s="42" t="s">
        <v>213</v>
      </c>
    </row>
    <row r="115" spans="1:62" ht="3.75" customHeight="1" thickBot="1">
      <c r="A115" s="39"/>
      <c r="B115" s="4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33"/>
    </row>
    <row r="116" spans="1:62" ht="25.5" customHeight="1" thickBot="1">
      <c r="A116" s="44"/>
      <c r="B116" s="53" t="s">
        <v>238</v>
      </c>
      <c r="C116" s="204"/>
      <c r="D116" s="204"/>
      <c r="E116" s="204"/>
      <c r="F116" s="204"/>
      <c r="G116" s="204"/>
      <c r="H116" s="204"/>
      <c r="I116" s="204"/>
      <c r="J116" s="18" t="s">
        <v>214</v>
      </c>
      <c r="K116" s="205" t="s">
        <v>236</v>
      </c>
      <c r="L116" s="205"/>
      <c r="M116" s="203"/>
      <c r="N116" s="203"/>
      <c r="O116" s="18" t="s">
        <v>214</v>
      </c>
      <c r="P116" s="99"/>
      <c r="Q116" s="203"/>
      <c r="R116" s="203"/>
      <c r="S116" s="18" t="s">
        <v>214</v>
      </c>
      <c r="T116" s="99"/>
      <c r="U116" s="203"/>
      <c r="V116" s="203"/>
      <c r="W116" s="18" t="s">
        <v>214</v>
      </c>
      <c r="X116" s="202"/>
      <c r="Y116" s="202"/>
      <c r="Z116" s="202"/>
      <c r="AA116" s="203"/>
      <c r="AB116" s="203"/>
      <c r="AC116" s="203"/>
      <c r="AD116" s="18" t="s">
        <v>214</v>
      </c>
      <c r="AE116" s="202"/>
      <c r="AF116" s="202"/>
      <c r="AG116" s="202"/>
      <c r="AH116" s="203"/>
      <c r="AI116" s="203"/>
      <c r="AJ116" s="203"/>
      <c r="AK116" s="18" t="s">
        <v>214</v>
      </c>
      <c r="AL116" s="202"/>
      <c r="AM116" s="202"/>
      <c r="AN116" s="202"/>
      <c r="AO116" s="203"/>
      <c r="AP116" s="203"/>
      <c r="AQ116" s="203"/>
      <c r="AR116" s="18" t="s">
        <v>214</v>
      </c>
      <c r="AS116" s="202"/>
      <c r="AT116" s="202"/>
      <c r="AU116" s="202"/>
      <c r="AV116" s="203"/>
      <c r="AW116" s="203"/>
      <c r="AX116" s="203"/>
      <c r="AY116" s="18" t="s">
        <v>214</v>
      </c>
      <c r="AZ116" s="202"/>
      <c r="BA116" s="202"/>
      <c r="BB116" s="202"/>
      <c r="BC116" s="203"/>
      <c r="BD116" s="203"/>
      <c r="BE116" s="203"/>
      <c r="BF116" s="18" t="s">
        <v>214</v>
      </c>
      <c r="BG116" s="202" t="s">
        <v>236</v>
      </c>
      <c r="BH116" s="202"/>
      <c r="BI116" s="202"/>
      <c r="BJ116" s="45"/>
    </row>
    <row r="117" spans="1:62" ht="3.75" customHeight="1" thickBot="1">
      <c r="A117" s="39"/>
      <c r="B117" s="4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33"/>
    </row>
    <row r="118" spans="1:62" ht="31.5" customHeight="1" thickBot="1">
      <c r="A118" s="44"/>
      <c r="B118" s="48" t="s">
        <v>239</v>
      </c>
      <c r="C118" s="204"/>
      <c r="D118" s="204"/>
      <c r="E118" s="204"/>
      <c r="F118" s="204"/>
      <c r="G118" s="204"/>
      <c r="H118" s="204"/>
      <c r="I118" s="204"/>
      <c r="J118" s="18" t="s">
        <v>214</v>
      </c>
      <c r="K118" s="205" t="s">
        <v>240</v>
      </c>
      <c r="L118" s="205"/>
      <c r="M118" s="203"/>
      <c r="N118" s="203"/>
      <c r="O118" s="18" t="s">
        <v>214</v>
      </c>
      <c r="P118" s="99"/>
      <c r="Q118" s="203"/>
      <c r="R118" s="203"/>
      <c r="S118" s="18" t="s">
        <v>214</v>
      </c>
      <c r="T118" s="99"/>
      <c r="U118" s="203"/>
      <c r="V118" s="203"/>
      <c r="W118" s="18" t="s">
        <v>214</v>
      </c>
      <c r="X118" s="202"/>
      <c r="Y118" s="202"/>
      <c r="Z118" s="202"/>
      <c r="AA118" s="203"/>
      <c r="AB118" s="203"/>
      <c r="AC118" s="203"/>
      <c r="AD118" s="18" t="s">
        <v>214</v>
      </c>
      <c r="AE118" s="202"/>
      <c r="AF118" s="202"/>
      <c r="AG118" s="202"/>
      <c r="AH118" s="203"/>
      <c r="AI118" s="203"/>
      <c r="AJ118" s="203"/>
      <c r="AK118" s="18" t="s">
        <v>214</v>
      </c>
      <c r="AL118" s="202"/>
      <c r="AM118" s="202"/>
      <c r="AN118" s="202"/>
      <c r="AO118" s="203"/>
      <c r="AP118" s="203"/>
      <c r="AQ118" s="203"/>
      <c r="AR118" s="18" t="s">
        <v>214</v>
      </c>
      <c r="AS118" s="202"/>
      <c r="AT118" s="202"/>
      <c r="AU118" s="202"/>
      <c r="AV118" s="203"/>
      <c r="AW118" s="203"/>
      <c r="AX118" s="203"/>
      <c r="AY118" s="18" t="s">
        <v>214</v>
      </c>
      <c r="AZ118" s="202"/>
      <c r="BA118" s="202"/>
      <c r="BB118" s="202"/>
      <c r="BC118" s="203"/>
      <c r="BD118" s="203"/>
      <c r="BE118" s="203"/>
      <c r="BF118" s="18" t="s">
        <v>214</v>
      </c>
      <c r="BG118" s="202" t="s">
        <v>240</v>
      </c>
      <c r="BH118" s="202"/>
      <c r="BI118" s="202"/>
      <c r="BJ118" s="45"/>
    </row>
    <row r="119" spans="1:62" ht="37.5" customHeight="1">
      <c r="A119" s="40"/>
      <c r="B119" s="50" t="s">
        <v>241</v>
      </c>
      <c r="C119" s="200"/>
      <c r="D119" s="200"/>
      <c r="E119" s="200"/>
      <c r="F119" s="200"/>
      <c r="G119" s="200"/>
      <c r="H119" s="200"/>
      <c r="I119" s="200"/>
      <c r="J119" s="25" t="s">
        <v>214</v>
      </c>
      <c r="K119" s="201" t="s">
        <v>236</v>
      </c>
      <c r="L119" s="201"/>
      <c r="M119" s="199"/>
      <c r="N119" s="199"/>
      <c r="O119" s="25" t="s">
        <v>214</v>
      </c>
      <c r="P119" s="101"/>
      <c r="Q119" s="199"/>
      <c r="R119" s="199"/>
      <c r="S119" s="25" t="s">
        <v>214</v>
      </c>
      <c r="T119" s="101"/>
      <c r="U119" s="199"/>
      <c r="V119" s="199"/>
      <c r="W119" s="25" t="s">
        <v>214</v>
      </c>
      <c r="X119" s="198"/>
      <c r="Y119" s="198"/>
      <c r="Z119" s="24"/>
      <c r="AA119" s="199"/>
      <c r="AB119" s="199"/>
      <c r="AC119" s="199"/>
      <c r="AD119" s="25" t="s">
        <v>214</v>
      </c>
      <c r="AE119" s="198"/>
      <c r="AF119" s="198"/>
      <c r="AG119" s="24"/>
      <c r="AH119" s="199"/>
      <c r="AI119" s="199"/>
      <c r="AJ119" s="199"/>
      <c r="AK119" s="25" t="s">
        <v>214</v>
      </c>
      <c r="AL119" s="198"/>
      <c r="AM119" s="198"/>
      <c r="AN119" s="24"/>
      <c r="AO119" s="199"/>
      <c r="AP119" s="199"/>
      <c r="AQ119" s="199"/>
      <c r="AR119" s="25" t="s">
        <v>214</v>
      </c>
      <c r="AS119" s="198"/>
      <c r="AT119" s="198"/>
      <c r="AU119" s="24"/>
      <c r="AV119" s="199"/>
      <c r="AW119" s="199"/>
      <c r="AX119" s="199"/>
      <c r="AY119" s="25" t="s">
        <v>214</v>
      </c>
      <c r="AZ119" s="198"/>
      <c r="BA119" s="198"/>
      <c r="BB119" s="24"/>
      <c r="BC119" s="199"/>
      <c r="BD119" s="199"/>
      <c r="BE119" s="199"/>
      <c r="BF119" s="25" t="s">
        <v>214</v>
      </c>
      <c r="BG119" s="198" t="s">
        <v>16</v>
      </c>
      <c r="BH119" s="198"/>
      <c r="BI119" s="24"/>
      <c r="BJ119" s="42"/>
    </row>
    <row r="120" spans="1:62" ht="42" customHeight="1">
      <c r="A120" s="40"/>
      <c r="B120" s="50" t="s">
        <v>242</v>
      </c>
      <c r="C120" s="200"/>
      <c r="D120" s="200"/>
      <c r="E120" s="200"/>
      <c r="F120" s="200"/>
      <c r="G120" s="200"/>
      <c r="H120" s="200"/>
      <c r="I120" s="200"/>
      <c r="J120" s="25" t="s">
        <v>214</v>
      </c>
      <c r="K120" s="201" t="s">
        <v>225</v>
      </c>
      <c r="L120" s="201"/>
      <c r="M120" s="199"/>
      <c r="N120" s="199"/>
      <c r="O120" s="25" t="s">
        <v>214</v>
      </c>
      <c r="P120" s="101"/>
      <c r="Q120" s="199"/>
      <c r="R120" s="199"/>
      <c r="S120" s="25" t="s">
        <v>214</v>
      </c>
      <c r="T120" s="101"/>
      <c r="U120" s="199"/>
      <c r="V120" s="199"/>
      <c r="W120" s="25" t="s">
        <v>214</v>
      </c>
      <c r="X120" s="198"/>
      <c r="Y120" s="198"/>
      <c r="Z120" s="24"/>
      <c r="AA120" s="199"/>
      <c r="AB120" s="199"/>
      <c r="AC120" s="199"/>
      <c r="AD120" s="25" t="s">
        <v>214</v>
      </c>
      <c r="AE120" s="198"/>
      <c r="AF120" s="198"/>
      <c r="AG120" s="24"/>
      <c r="AH120" s="199"/>
      <c r="AI120" s="199"/>
      <c r="AJ120" s="199"/>
      <c r="AK120" s="25" t="s">
        <v>214</v>
      </c>
      <c r="AL120" s="198"/>
      <c r="AM120" s="198"/>
      <c r="AN120" s="24"/>
      <c r="AO120" s="199"/>
      <c r="AP120" s="199"/>
      <c r="AQ120" s="199"/>
      <c r="AR120" s="25" t="s">
        <v>214</v>
      </c>
      <c r="AS120" s="198"/>
      <c r="AT120" s="198"/>
      <c r="AU120" s="24"/>
      <c r="AV120" s="199"/>
      <c r="AW120" s="199"/>
      <c r="AX120" s="199"/>
      <c r="AY120" s="25" t="s">
        <v>214</v>
      </c>
      <c r="AZ120" s="198"/>
      <c r="BA120" s="198"/>
      <c r="BB120" s="24"/>
      <c r="BC120" s="199"/>
      <c r="BD120" s="199"/>
      <c r="BE120" s="199"/>
      <c r="BF120" s="25" t="s">
        <v>214</v>
      </c>
      <c r="BG120" s="198" t="s">
        <v>8</v>
      </c>
      <c r="BH120" s="198"/>
      <c r="BI120" s="24"/>
      <c r="BJ120" s="42"/>
    </row>
    <row r="121" spans="1:62" ht="3.75" customHeight="1" thickBot="1">
      <c r="A121" s="39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</row>
    <row r="122" spans="1:62" ht="25.5" customHeight="1" thickBot="1">
      <c r="A122" s="44"/>
      <c r="B122" s="195" t="s">
        <v>378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7"/>
      <c r="BJ122" s="46"/>
    </row>
    <row r="123" spans="1:62" ht="3.75" customHeight="1">
      <c r="A123" s="39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</row>
    <row r="124" spans="1:62" ht="3.75" customHeight="1" thickBot="1">
      <c r="A124" s="39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</row>
    <row r="125" spans="1:62" ht="42.75" customHeight="1" thickBot="1">
      <c r="A125" s="36"/>
      <c r="B125" s="37" t="s">
        <v>243</v>
      </c>
      <c r="C125" s="17"/>
      <c r="D125" s="18"/>
      <c r="E125" s="18"/>
      <c r="F125" s="18"/>
      <c r="G125" s="58">
        <f aca="true" t="shared" si="18" ref="G125:AL125">G10+G28</f>
        <v>5943</v>
      </c>
      <c r="H125" s="58">
        <f t="shared" si="18"/>
        <v>1561</v>
      </c>
      <c r="I125" s="58">
        <f t="shared" si="18"/>
        <v>4356</v>
      </c>
      <c r="J125" s="58">
        <f t="shared" si="18"/>
        <v>2659</v>
      </c>
      <c r="K125" s="58">
        <f t="shared" si="18"/>
        <v>1665</v>
      </c>
      <c r="L125" s="58">
        <f t="shared" si="18"/>
        <v>68</v>
      </c>
      <c r="M125" s="58">
        <f t="shared" si="18"/>
        <v>36</v>
      </c>
      <c r="N125" s="58">
        <f t="shared" si="18"/>
        <v>633</v>
      </c>
      <c r="O125" s="58">
        <f t="shared" si="18"/>
        <v>501</v>
      </c>
      <c r="P125" s="58">
        <f t="shared" si="18"/>
        <v>114</v>
      </c>
      <c r="Q125" s="58">
        <f t="shared" si="18"/>
        <v>36</v>
      </c>
      <c r="R125" s="58">
        <f t="shared" si="18"/>
        <v>828</v>
      </c>
      <c r="S125" s="58">
        <f t="shared" si="18"/>
        <v>658</v>
      </c>
      <c r="T125" s="58">
        <f t="shared" si="18"/>
        <v>170</v>
      </c>
      <c r="U125" s="58">
        <f t="shared" si="18"/>
        <v>288</v>
      </c>
      <c r="V125" s="58">
        <f t="shared" si="18"/>
        <v>576</v>
      </c>
      <c r="W125" s="58">
        <f t="shared" si="18"/>
        <v>320</v>
      </c>
      <c r="X125" s="58">
        <f t="shared" si="18"/>
        <v>256</v>
      </c>
      <c r="Y125" s="58">
        <f t="shared" si="18"/>
        <v>0</v>
      </c>
      <c r="Z125" s="58">
        <f t="shared" si="18"/>
        <v>0</v>
      </c>
      <c r="AA125" s="58">
        <f t="shared" si="18"/>
        <v>972</v>
      </c>
      <c r="AB125" s="58">
        <f t="shared" si="18"/>
        <v>324</v>
      </c>
      <c r="AC125" s="58">
        <f t="shared" si="18"/>
        <v>648</v>
      </c>
      <c r="AD125" s="58">
        <f t="shared" si="18"/>
        <v>298</v>
      </c>
      <c r="AE125" s="58">
        <f t="shared" si="18"/>
        <v>360</v>
      </c>
      <c r="AF125" s="58">
        <f t="shared" si="18"/>
        <v>0</v>
      </c>
      <c r="AG125" s="58">
        <f t="shared" si="18"/>
        <v>0</v>
      </c>
      <c r="AH125" s="58">
        <f t="shared" si="18"/>
        <v>756</v>
      </c>
      <c r="AI125" s="58">
        <f t="shared" si="18"/>
        <v>252</v>
      </c>
      <c r="AJ125" s="58">
        <f t="shared" si="18"/>
        <v>504</v>
      </c>
      <c r="AK125" s="58">
        <f t="shared" si="18"/>
        <v>264</v>
      </c>
      <c r="AL125" s="58">
        <f t="shared" si="18"/>
        <v>240</v>
      </c>
      <c r="AM125" s="58">
        <f aca="true" t="shared" si="19" ref="AM125:BI125">AM10+AM28</f>
        <v>0</v>
      </c>
      <c r="AN125" s="58">
        <f t="shared" si="19"/>
        <v>0</v>
      </c>
      <c r="AO125" s="58">
        <f t="shared" si="19"/>
        <v>594</v>
      </c>
      <c r="AP125" s="58">
        <f t="shared" si="19"/>
        <v>216</v>
      </c>
      <c r="AQ125" s="58">
        <f t="shared" si="19"/>
        <v>432</v>
      </c>
      <c r="AR125" s="58">
        <f t="shared" si="19"/>
        <v>254</v>
      </c>
      <c r="AS125" s="58">
        <f t="shared" si="19"/>
        <v>152</v>
      </c>
      <c r="AT125" s="58">
        <f t="shared" si="19"/>
        <v>0</v>
      </c>
      <c r="AU125" s="58">
        <f t="shared" si="19"/>
        <v>24</v>
      </c>
      <c r="AV125" s="58">
        <f t="shared" si="19"/>
        <v>594</v>
      </c>
      <c r="AW125" s="58">
        <f t="shared" si="19"/>
        <v>195</v>
      </c>
      <c r="AX125" s="58">
        <f t="shared" si="19"/>
        <v>396</v>
      </c>
      <c r="AY125" s="58">
        <f t="shared" si="19"/>
        <v>224</v>
      </c>
      <c r="AZ125" s="58">
        <f t="shared" si="19"/>
        <v>142</v>
      </c>
      <c r="BA125" s="58">
        <f t="shared" si="19"/>
        <v>0</v>
      </c>
      <c r="BB125" s="58">
        <f t="shared" si="19"/>
        <v>24</v>
      </c>
      <c r="BC125" s="58">
        <f t="shared" si="19"/>
        <v>594</v>
      </c>
      <c r="BD125" s="58">
        <f t="shared" si="19"/>
        <v>198</v>
      </c>
      <c r="BE125" s="58">
        <f t="shared" si="19"/>
        <v>396</v>
      </c>
      <c r="BF125" s="58">
        <f t="shared" si="19"/>
        <v>170</v>
      </c>
      <c r="BG125" s="58">
        <f t="shared" si="19"/>
        <v>206</v>
      </c>
      <c r="BH125" s="58">
        <f t="shared" si="19"/>
        <v>0</v>
      </c>
      <c r="BI125" s="58">
        <f t="shared" si="19"/>
        <v>20</v>
      </c>
      <c r="BJ125" s="38"/>
    </row>
    <row r="126" spans="1:62" ht="3.75" customHeight="1">
      <c r="A126" s="39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</row>
    <row r="127" spans="1:62" ht="13.5" customHeight="1">
      <c r="A127" s="194"/>
      <c r="B127" s="192" t="s">
        <v>244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>
        <v>2</v>
      </c>
      <c r="AB127" s="193"/>
      <c r="AC127" s="193"/>
      <c r="AD127" s="193"/>
      <c r="AE127" s="193"/>
      <c r="AF127" s="193"/>
      <c r="AG127" s="193"/>
      <c r="AH127" s="193" t="s">
        <v>12</v>
      </c>
      <c r="AI127" s="193"/>
      <c r="AJ127" s="193"/>
      <c r="AK127" s="193"/>
      <c r="AL127" s="193"/>
      <c r="AM127" s="193"/>
      <c r="AN127" s="193"/>
      <c r="AO127" s="193">
        <v>2</v>
      </c>
      <c r="AP127" s="193"/>
      <c r="AQ127" s="193"/>
      <c r="AR127" s="193"/>
      <c r="AS127" s="193"/>
      <c r="AT127" s="193"/>
      <c r="AU127" s="193"/>
      <c r="AV127" s="193" t="s">
        <v>8</v>
      </c>
      <c r="AW127" s="193"/>
      <c r="AX127" s="193"/>
      <c r="AY127" s="193"/>
      <c r="AZ127" s="193"/>
      <c r="BA127" s="193"/>
      <c r="BB127" s="193"/>
      <c r="BC127" s="193">
        <v>0</v>
      </c>
      <c r="BD127" s="193"/>
      <c r="BE127" s="193"/>
      <c r="BF127" s="193"/>
      <c r="BG127" s="193"/>
      <c r="BH127" s="193"/>
      <c r="BI127" s="193"/>
      <c r="BJ127" s="40"/>
    </row>
    <row r="128" spans="1:62" ht="13.5" customHeight="1">
      <c r="A128" s="194"/>
      <c r="B128" s="192" t="s">
        <v>245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40"/>
    </row>
    <row r="129" spans="1:62" ht="13.5" customHeight="1">
      <c r="A129" s="194"/>
      <c r="B129" s="192" t="s">
        <v>246</v>
      </c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>
        <v>7</v>
      </c>
      <c r="AB129" s="193"/>
      <c r="AC129" s="193"/>
      <c r="AD129" s="193"/>
      <c r="AE129" s="193"/>
      <c r="AF129" s="193"/>
      <c r="AG129" s="193"/>
      <c r="AH129" s="193" t="s">
        <v>8</v>
      </c>
      <c r="AI129" s="193"/>
      <c r="AJ129" s="193"/>
      <c r="AK129" s="193"/>
      <c r="AL129" s="193"/>
      <c r="AM129" s="193"/>
      <c r="AN129" s="193"/>
      <c r="AO129" s="193">
        <v>6</v>
      </c>
      <c r="AP129" s="193"/>
      <c r="AQ129" s="193"/>
      <c r="AR129" s="193"/>
      <c r="AS129" s="193"/>
      <c r="AT129" s="193"/>
      <c r="AU129" s="193"/>
      <c r="AV129" s="193" t="s">
        <v>8</v>
      </c>
      <c r="AW129" s="193"/>
      <c r="AX129" s="193"/>
      <c r="AY129" s="193"/>
      <c r="AZ129" s="193"/>
      <c r="BA129" s="193"/>
      <c r="BB129" s="193"/>
      <c r="BC129" s="193">
        <v>6</v>
      </c>
      <c r="BD129" s="193"/>
      <c r="BE129" s="193"/>
      <c r="BF129" s="193"/>
      <c r="BG129" s="193"/>
      <c r="BH129" s="193"/>
      <c r="BI129" s="193"/>
      <c r="BJ129" s="40"/>
    </row>
    <row r="130" spans="1:62" ht="13.5" customHeight="1" hidden="1">
      <c r="A130" s="194"/>
      <c r="B130" s="192" t="s">
        <v>247</v>
      </c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40"/>
    </row>
    <row r="131" spans="1:62" ht="13.5" customHeight="1" hidden="1">
      <c r="A131" s="194"/>
      <c r="B131" s="192" t="s">
        <v>248</v>
      </c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40"/>
    </row>
    <row r="132" spans="1:62" ht="13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</row>
    <row r="133" spans="1:62" ht="13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</row>
    <row r="134" spans="1:62" ht="13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</row>
    <row r="135" spans="1:62" ht="13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</row>
    <row r="136" spans="1:62" ht="13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</row>
    <row r="137" spans="1:62" ht="13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</row>
    <row r="138" spans="1:62" ht="13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</row>
    <row r="139" spans="1:62" ht="13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</row>
    <row r="140" spans="1:62" ht="13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</row>
    <row r="141" spans="1:62" ht="13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</row>
    <row r="142" spans="1:62" ht="13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</row>
    <row r="143" spans="1:62" ht="13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</row>
    <row r="144" spans="1:62" ht="13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</row>
    <row r="145" spans="1:62" ht="13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</row>
    <row r="146" spans="1:62" ht="13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</row>
    <row r="147" spans="1:62" ht="13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</row>
    <row r="148" spans="1:62" ht="13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</row>
    <row r="149" spans="1:62" ht="13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</row>
    <row r="150" spans="1:62" ht="13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</row>
    <row r="151" spans="1:62" ht="13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</row>
    <row r="152" spans="1:62" ht="13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</row>
    <row r="153" spans="1:62" ht="13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</row>
    <row r="154" spans="1:62" ht="13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</row>
    <row r="155" spans="1:62" ht="13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</row>
    <row r="156" spans="1:62" ht="13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</row>
    <row r="157" spans="1:62" ht="13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</row>
    <row r="158" spans="1:62" ht="13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</row>
    <row r="159" spans="1:62" ht="13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</row>
    <row r="160" spans="1:62" ht="13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</row>
    <row r="161" spans="1:62" ht="13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</row>
    <row r="162" spans="1:62" ht="13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</row>
    <row r="163" spans="1:62" ht="13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</row>
    <row r="164" spans="1:62" ht="13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</row>
    <row r="165" spans="1:62" ht="13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</row>
    <row r="166" spans="1:62" ht="13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</row>
    <row r="167" spans="1:62" ht="13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</row>
    <row r="168" spans="1:62" ht="13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</row>
    <row r="169" spans="1:62" ht="13.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</row>
    <row r="170" spans="1:62" ht="13.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</row>
    <row r="171" spans="1:62" ht="13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</row>
    <row r="172" spans="1:62" ht="13.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</row>
    <row r="173" spans="1:62" ht="13.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</row>
    <row r="174" spans="1:62" ht="13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</row>
    <row r="175" spans="1:62" ht="13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</row>
    <row r="176" spans="1:62" ht="13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</row>
    <row r="177" spans="1:62" ht="13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</row>
    <row r="178" spans="1:62" ht="13.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</row>
    <row r="179" spans="1:62" ht="13.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</row>
    <row r="180" spans="1:62" ht="13.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</row>
    <row r="181" spans="1:62" ht="13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</row>
    <row r="182" spans="1:6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</row>
    <row r="183" spans="1:62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</row>
    <row r="184" spans="1:62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</row>
    <row r="185" spans="1:62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</row>
    <row r="186" spans="1:62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</row>
    <row r="187" spans="1:62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</row>
    <row r="188" spans="1:62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</row>
    <row r="189" spans="1:62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</row>
    <row r="190" spans="1:62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</row>
    <row r="191" spans="1:62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</row>
    <row r="192" spans="1:6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</row>
    <row r="193" spans="1:62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</row>
    <row r="194" spans="1:62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</row>
    <row r="195" spans="1:62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</row>
    <row r="196" spans="1:62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</row>
    <row r="197" spans="1:62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</row>
    <row r="198" spans="1:62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</row>
    <row r="199" spans="1:62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</row>
    <row r="200" spans="1:62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</row>
    <row r="201" spans="1:62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</row>
    <row r="202" spans="1:6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</row>
    <row r="203" spans="1:62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</row>
    <row r="204" spans="1:62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</row>
    <row r="205" spans="1:62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</row>
  </sheetData>
  <sheetProtection/>
  <mergeCells count="404">
    <mergeCell ref="A12:A13"/>
    <mergeCell ref="A17:A18"/>
    <mergeCell ref="A21:A22"/>
    <mergeCell ref="A1:A6"/>
    <mergeCell ref="B1:B6"/>
    <mergeCell ref="C1:F2"/>
    <mergeCell ref="G1:L2"/>
    <mergeCell ref="I3:L3"/>
    <mergeCell ref="G3:G6"/>
    <mergeCell ref="H3:H6"/>
    <mergeCell ref="I4:I6"/>
    <mergeCell ref="J4:L4"/>
    <mergeCell ref="M1:BJ1"/>
    <mergeCell ref="M2:T2"/>
    <mergeCell ref="U2:AG2"/>
    <mergeCell ref="AH2:AU2"/>
    <mergeCell ref="AV2:BI2"/>
    <mergeCell ref="C3:C6"/>
    <mergeCell ref="D3:D6"/>
    <mergeCell ref="E3:E6"/>
    <mergeCell ref="F3:F6"/>
    <mergeCell ref="M3:P3"/>
    <mergeCell ref="Q3:T3"/>
    <mergeCell ref="Q5:Q6"/>
    <mergeCell ref="R5:R6"/>
    <mergeCell ref="S5:T5"/>
    <mergeCell ref="AV3:BB3"/>
    <mergeCell ref="BC3:BI3"/>
    <mergeCell ref="U3:Z3"/>
    <mergeCell ref="AA3:AG3"/>
    <mergeCell ref="AH3:AN3"/>
    <mergeCell ref="AO3:AU3"/>
    <mergeCell ref="V5:V6"/>
    <mergeCell ref="W5:Z5"/>
    <mergeCell ref="M4:P4"/>
    <mergeCell ref="Q4:T4"/>
    <mergeCell ref="U4:Z4"/>
    <mergeCell ref="AJ5:AJ6"/>
    <mergeCell ref="AI5:AI6"/>
    <mergeCell ref="K5:K6"/>
    <mergeCell ref="AK5:AN5"/>
    <mergeCell ref="AA4:AG4"/>
    <mergeCell ref="M5:M6"/>
    <mergeCell ref="N5:N6"/>
    <mergeCell ref="AA5:AA6"/>
    <mergeCell ref="U5:U6"/>
    <mergeCell ref="AV4:BB4"/>
    <mergeCell ref="BC4:BI4"/>
    <mergeCell ref="AH4:AN4"/>
    <mergeCell ref="AO4:AU4"/>
    <mergeCell ref="AB5:AB6"/>
    <mergeCell ref="AC5:AC6"/>
    <mergeCell ref="AD5:AG5"/>
    <mergeCell ref="AH5:AH6"/>
    <mergeCell ref="AX5:AX6"/>
    <mergeCell ref="AY5:BB5"/>
    <mergeCell ref="AO5:AO6"/>
    <mergeCell ref="AP5:AP6"/>
    <mergeCell ref="AQ5:AQ6"/>
    <mergeCell ref="AR5:AU5"/>
    <mergeCell ref="AW5:AW6"/>
    <mergeCell ref="AV5:AV6"/>
    <mergeCell ref="BJ5:BJ6"/>
    <mergeCell ref="BC5:BC6"/>
    <mergeCell ref="BD5:BD6"/>
    <mergeCell ref="BE5:BE6"/>
    <mergeCell ref="BF5:BI5"/>
    <mergeCell ref="J5:J6"/>
    <mergeCell ref="L5:L6"/>
    <mergeCell ref="O5:P5"/>
    <mergeCell ref="AE70:AF70"/>
    <mergeCell ref="AH70:AI70"/>
    <mergeCell ref="X70:Y70"/>
    <mergeCell ref="AA70:AB70"/>
    <mergeCell ref="AS70:AT70"/>
    <mergeCell ref="AV70:AW70"/>
    <mergeCell ref="AL70:AM70"/>
    <mergeCell ref="AO70:AP70"/>
    <mergeCell ref="BG70:BH70"/>
    <mergeCell ref="AZ70:BA70"/>
    <mergeCell ref="BC70:BD70"/>
    <mergeCell ref="X71:Y71"/>
    <mergeCell ref="AH71:AI71"/>
    <mergeCell ref="AL71:AM71"/>
    <mergeCell ref="AA71:AB71"/>
    <mergeCell ref="AE71:AF71"/>
    <mergeCell ref="BG71:BH71"/>
    <mergeCell ref="AV71:AW71"/>
    <mergeCell ref="AZ71:BA71"/>
    <mergeCell ref="BC71:BD71"/>
    <mergeCell ref="AO71:AP71"/>
    <mergeCell ref="AS71:AT71"/>
    <mergeCell ref="AE72:AF72"/>
    <mergeCell ref="AH72:AI72"/>
    <mergeCell ref="X72:Y72"/>
    <mergeCell ref="AA72:AB72"/>
    <mergeCell ref="AS72:AT72"/>
    <mergeCell ref="AV72:AW72"/>
    <mergeCell ref="AL72:AM72"/>
    <mergeCell ref="AO72:AP72"/>
    <mergeCell ref="BG72:BH72"/>
    <mergeCell ref="AZ72:BA72"/>
    <mergeCell ref="BC72:BD72"/>
    <mergeCell ref="X79:Y79"/>
    <mergeCell ref="AH79:AI79"/>
    <mergeCell ref="AL79:AM79"/>
    <mergeCell ref="AA79:AB79"/>
    <mergeCell ref="AE79:AF79"/>
    <mergeCell ref="BG79:BH79"/>
    <mergeCell ref="AV79:AW79"/>
    <mergeCell ref="AZ79:BA79"/>
    <mergeCell ref="BC79:BD79"/>
    <mergeCell ref="AO79:AP79"/>
    <mergeCell ref="AS79:AT79"/>
    <mergeCell ref="AE80:AF80"/>
    <mergeCell ref="AH80:AI80"/>
    <mergeCell ref="X80:Y80"/>
    <mergeCell ref="AA80:AB80"/>
    <mergeCell ref="AS80:AT80"/>
    <mergeCell ref="AV80:AW80"/>
    <mergeCell ref="AL80:AM80"/>
    <mergeCell ref="AO80:AP80"/>
    <mergeCell ref="BG80:BH80"/>
    <mergeCell ref="AZ80:BA80"/>
    <mergeCell ref="BC80:BD80"/>
    <mergeCell ref="X81:Y81"/>
    <mergeCell ref="AH81:AI81"/>
    <mergeCell ref="AL81:AM81"/>
    <mergeCell ref="AA81:AB81"/>
    <mergeCell ref="AE81:AF81"/>
    <mergeCell ref="BG81:BH81"/>
    <mergeCell ref="AV81:AW81"/>
    <mergeCell ref="AZ81:BA81"/>
    <mergeCell ref="BC81:BD81"/>
    <mergeCell ref="AO81:AP81"/>
    <mergeCell ref="AS81:AT81"/>
    <mergeCell ref="AE88:AF88"/>
    <mergeCell ref="AH88:AI88"/>
    <mergeCell ref="X88:Y88"/>
    <mergeCell ref="AA88:AB88"/>
    <mergeCell ref="AS88:AT88"/>
    <mergeCell ref="AV88:AW88"/>
    <mergeCell ref="AL88:AM88"/>
    <mergeCell ref="AO88:AP88"/>
    <mergeCell ref="BG88:BH88"/>
    <mergeCell ref="AZ88:BA88"/>
    <mergeCell ref="BC88:BD88"/>
    <mergeCell ref="X89:Y89"/>
    <mergeCell ref="AH89:AI89"/>
    <mergeCell ref="AL89:AM89"/>
    <mergeCell ref="AA89:AB89"/>
    <mergeCell ref="AE89:AF89"/>
    <mergeCell ref="BG89:BH89"/>
    <mergeCell ref="AV89:AW89"/>
    <mergeCell ref="AZ89:BA89"/>
    <mergeCell ref="BC89:BD89"/>
    <mergeCell ref="AO89:AP89"/>
    <mergeCell ref="AS89:AT89"/>
    <mergeCell ref="AE90:AF90"/>
    <mergeCell ref="AH90:AI90"/>
    <mergeCell ref="X90:Y90"/>
    <mergeCell ref="AA90:AB90"/>
    <mergeCell ref="AS90:AT90"/>
    <mergeCell ref="AV90:AW90"/>
    <mergeCell ref="AL90:AM90"/>
    <mergeCell ref="AO90:AP90"/>
    <mergeCell ref="BG90:BH90"/>
    <mergeCell ref="AZ90:BA90"/>
    <mergeCell ref="BC90:BD90"/>
    <mergeCell ref="X96:Y96"/>
    <mergeCell ref="AH96:AI96"/>
    <mergeCell ref="AL96:AM96"/>
    <mergeCell ref="AA96:AB96"/>
    <mergeCell ref="AE96:AF96"/>
    <mergeCell ref="BG96:BH96"/>
    <mergeCell ref="AV96:AW96"/>
    <mergeCell ref="AZ96:BA96"/>
    <mergeCell ref="BC96:BD96"/>
    <mergeCell ref="AO96:AP96"/>
    <mergeCell ref="AS96:AT96"/>
    <mergeCell ref="AE97:AF97"/>
    <mergeCell ref="AH97:AI97"/>
    <mergeCell ref="X97:Y97"/>
    <mergeCell ref="AA97:AB97"/>
    <mergeCell ref="AS97:AT97"/>
    <mergeCell ref="AV97:AW97"/>
    <mergeCell ref="AL97:AM97"/>
    <mergeCell ref="AO97:AP97"/>
    <mergeCell ref="BG97:BH97"/>
    <mergeCell ref="AZ97:BA97"/>
    <mergeCell ref="BC97:BD97"/>
    <mergeCell ref="X102:Y102"/>
    <mergeCell ref="AH102:AI102"/>
    <mergeCell ref="AL102:AM102"/>
    <mergeCell ref="AA102:AB102"/>
    <mergeCell ref="AE102:AF102"/>
    <mergeCell ref="BG102:BH102"/>
    <mergeCell ref="AV102:AW102"/>
    <mergeCell ref="AZ102:BA102"/>
    <mergeCell ref="C106:G106"/>
    <mergeCell ref="K106:L106"/>
    <mergeCell ref="BC102:BD102"/>
    <mergeCell ref="AO102:AP102"/>
    <mergeCell ref="AS102:AT102"/>
    <mergeCell ref="AE106:AG106"/>
    <mergeCell ref="AZ106:BB106"/>
    <mergeCell ref="BC106:BD106"/>
    <mergeCell ref="BG106:BI106"/>
    <mergeCell ref="AL106:AN106"/>
    <mergeCell ref="AO106:AP106"/>
    <mergeCell ref="AS106:AU106"/>
    <mergeCell ref="AV106:AW106"/>
    <mergeCell ref="X106:Z106"/>
    <mergeCell ref="AA106:AB106"/>
    <mergeCell ref="C108:G108"/>
    <mergeCell ref="K108:L108"/>
    <mergeCell ref="BC108:BD108"/>
    <mergeCell ref="X108:Z108"/>
    <mergeCell ref="AA108:AB108"/>
    <mergeCell ref="AE108:AG108"/>
    <mergeCell ref="AH106:AI106"/>
    <mergeCell ref="BG108:BI108"/>
    <mergeCell ref="AH108:AI108"/>
    <mergeCell ref="AL108:AN108"/>
    <mergeCell ref="AO108:AP108"/>
    <mergeCell ref="AS108:AU108"/>
    <mergeCell ref="C109:G109"/>
    <mergeCell ref="K109:L109"/>
    <mergeCell ref="AV108:AW108"/>
    <mergeCell ref="AZ108:BB108"/>
    <mergeCell ref="AH109:AI109"/>
    <mergeCell ref="AZ109:BB109"/>
    <mergeCell ref="BC109:BD109"/>
    <mergeCell ref="BG109:BI109"/>
    <mergeCell ref="AL109:AN109"/>
    <mergeCell ref="AO109:AP109"/>
    <mergeCell ref="AS109:AU109"/>
    <mergeCell ref="AV109:AW109"/>
    <mergeCell ref="X109:Z109"/>
    <mergeCell ref="AA109:AB109"/>
    <mergeCell ref="C110:G110"/>
    <mergeCell ref="K110:L110"/>
    <mergeCell ref="BC110:BD110"/>
    <mergeCell ref="X110:Z110"/>
    <mergeCell ref="AA110:AB110"/>
    <mergeCell ref="AE110:AG110"/>
    <mergeCell ref="AE109:AG109"/>
    <mergeCell ref="BG110:BI110"/>
    <mergeCell ref="AH110:AI110"/>
    <mergeCell ref="AL110:AN110"/>
    <mergeCell ref="AO110:AP110"/>
    <mergeCell ref="AS110:AU110"/>
    <mergeCell ref="C112:G112"/>
    <mergeCell ref="K112:L112"/>
    <mergeCell ref="AV110:AW110"/>
    <mergeCell ref="AZ110:BB110"/>
    <mergeCell ref="AH112:AI112"/>
    <mergeCell ref="AZ112:BB112"/>
    <mergeCell ref="BC112:BD112"/>
    <mergeCell ref="BG112:BI112"/>
    <mergeCell ref="AL112:AN112"/>
    <mergeCell ref="AO112:AP112"/>
    <mergeCell ref="AS112:AU112"/>
    <mergeCell ref="AV112:AW112"/>
    <mergeCell ref="X112:Z112"/>
    <mergeCell ref="AA112:AB112"/>
    <mergeCell ref="C113:G113"/>
    <mergeCell ref="K113:L113"/>
    <mergeCell ref="BC113:BD113"/>
    <mergeCell ref="X113:Z113"/>
    <mergeCell ref="AA113:AB113"/>
    <mergeCell ref="AE113:AG113"/>
    <mergeCell ref="AE112:AG112"/>
    <mergeCell ref="BG113:BI113"/>
    <mergeCell ref="AH113:AI113"/>
    <mergeCell ref="AL113:AN113"/>
    <mergeCell ref="AO113:AP113"/>
    <mergeCell ref="AS113:AU113"/>
    <mergeCell ref="C114:G114"/>
    <mergeCell ref="K114:L114"/>
    <mergeCell ref="AV113:AW113"/>
    <mergeCell ref="AZ113:BB113"/>
    <mergeCell ref="AZ114:BB114"/>
    <mergeCell ref="BC114:BD114"/>
    <mergeCell ref="BG114:BI114"/>
    <mergeCell ref="AL114:AN114"/>
    <mergeCell ref="AO114:AP114"/>
    <mergeCell ref="AS114:AU114"/>
    <mergeCell ref="AV114:AW114"/>
    <mergeCell ref="X114:Z114"/>
    <mergeCell ref="AA114:AB114"/>
    <mergeCell ref="X116:Z116"/>
    <mergeCell ref="AA116:AC116"/>
    <mergeCell ref="AE116:AG116"/>
    <mergeCell ref="AH116:AJ116"/>
    <mergeCell ref="AE114:AG114"/>
    <mergeCell ref="AH114:AI114"/>
    <mergeCell ref="C116:I116"/>
    <mergeCell ref="K116:L116"/>
    <mergeCell ref="M116:N116"/>
    <mergeCell ref="Q116:R116"/>
    <mergeCell ref="AZ116:BB116"/>
    <mergeCell ref="BC116:BE116"/>
    <mergeCell ref="U116:V116"/>
    <mergeCell ref="BG116:BI116"/>
    <mergeCell ref="AL116:AN116"/>
    <mergeCell ref="AO116:AQ116"/>
    <mergeCell ref="AS116:AU116"/>
    <mergeCell ref="AV116:AX116"/>
    <mergeCell ref="AE118:AG118"/>
    <mergeCell ref="AH118:AJ118"/>
    <mergeCell ref="AZ118:BB118"/>
    <mergeCell ref="BC118:BE118"/>
    <mergeCell ref="BG118:BI118"/>
    <mergeCell ref="C118:I118"/>
    <mergeCell ref="K118:L118"/>
    <mergeCell ref="M118:N118"/>
    <mergeCell ref="Q118:R118"/>
    <mergeCell ref="U118:V118"/>
    <mergeCell ref="U119:V119"/>
    <mergeCell ref="AL118:AN118"/>
    <mergeCell ref="AO118:AQ118"/>
    <mergeCell ref="AS118:AU118"/>
    <mergeCell ref="AV118:AX118"/>
    <mergeCell ref="X118:Z118"/>
    <mergeCell ref="AA118:AC118"/>
    <mergeCell ref="X119:Y119"/>
    <mergeCell ref="AA119:AC119"/>
    <mergeCell ref="AE119:AF119"/>
    <mergeCell ref="AH119:AJ119"/>
    <mergeCell ref="C119:I119"/>
    <mergeCell ref="K119:L119"/>
    <mergeCell ref="M119:N119"/>
    <mergeCell ref="Q119:R119"/>
    <mergeCell ref="AZ119:BA119"/>
    <mergeCell ref="BC119:BE119"/>
    <mergeCell ref="BG119:BH119"/>
    <mergeCell ref="AL119:AM119"/>
    <mergeCell ref="AO119:AQ119"/>
    <mergeCell ref="AS119:AT119"/>
    <mergeCell ref="AV119:AX119"/>
    <mergeCell ref="AE120:AF120"/>
    <mergeCell ref="AH120:AJ120"/>
    <mergeCell ref="C120:I120"/>
    <mergeCell ref="K120:L120"/>
    <mergeCell ref="M120:N120"/>
    <mergeCell ref="Q120:R120"/>
    <mergeCell ref="U120:V120"/>
    <mergeCell ref="B122:BI122"/>
    <mergeCell ref="AZ120:BA120"/>
    <mergeCell ref="BC120:BE120"/>
    <mergeCell ref="BG120:BH120"/>
    <mergeCell ref="AL120:AM120"/>
    <mergeCell ref="AO120:AQ120"/>
    <mergeCell ref="AS120:AT120"/>
    <mergeCell ref="AV120:AX120"/>
    <mergeCell ref="X120:Y120"/>
    <mergeCell ref="AA120:AC120"/>
    <mergeCell ref="BC127:BI127"/>
    <mergeCell ref="A127:A131"/>
    <mergeCell ref="B127:L127"/>
    <mergeCell ref="M127:P127"/>
    <mergeCell ref="Q127:T127"/>
    <mergeCell ref="U127:Z127"/>
    <mergeCell ref="AA127:AG127"/>
    <mergeCell ref="AH127:AN127"/>
    <mergeCell ref="AO127:AU127"/>
    <mergeCell ref="AV127:BB127"/>
    <mergeCell ref="B128:L128"/>
    <mergeCell ref="M128:P128"/>
    <mergeCell ref="Q128:T128"/>
    <mergeCell ref="U128:Z128"/>
    <mergeCell ref="AA128:AG128"/>
    <mergeCell ref="AH128:AN128"/>
    <mergeCell ref="AA129:AG129"/>
    <mergeCell ref="AH129:AN129"/>
    <mergeCell ref="AO129:AU129"/>
    <mergeCell ref="AV129:BB129"/>
    <mergeCell ref="BC129:BI129"/>
    <mergeCell ref="BC128:BI128"/>
    <mergeCell ref="AO128:AU128"/>
    <mergeCell ref="AV128:BB128"/>
    <mergeCell ref="B130:L130"/>
    <mergeCell ref="M130:P130"/>
    <mergeCell ref="Q130:T130"/>
    <mergeCell ref="U130:Z130"/>
    <mergeCell ref="B129:L129"/>
    <mergeCell ref="M129:P129"/>
    <mergeCell ref="Q129:T129"/>
    <mergeCell ref="U129:Z129"/>
    <mergeCell ref="AO131:AU131"/>
    <mergeCell ref="AV131:BB131"/>
    <mergeCell ref="BC131:BI131"/>
    <mergeCell ref="BC130:BI130"/>
    <mergeCell ref="AA130:AG130"/>
    <mergeCell ref="AH130:AN130"/>
    <mergeCell ref="AO130:AU130"/>
    <mergeCell ref="AV130:BB130"/>
    <mergeCell ref="B131:L131"/>
    <mergeCell ref="M131:P131"/>
    <mergeCell ref="Q131:T131"/>
    <mergeCell ref="U131:Z131"/>
    <mergeCell ref="AA131:AG131"/>
    <mergeCell ref="AH131:AN131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65"/>
  <sheetViews>
    <sheetView zoomScalePageLayoutView="0" workbookViewId="0" topLeftCell="A1">
      <selection activeCell="B10" sqref="B10"/>
    </sheetView>
  </sheetViews>
  <sheetFormatPr defaultColWidth="9.33203125" defaultRowHeight="10.5"/>
  <cols>
    <col min="1" max="1" width="2.33203125" style="0" customWidth="1"/>
    <col min="2" max="2" width="186.33203125" style="0" customWidth="1"/>
  </cols>
  <sheetData>
    <row r="1" ht="29.25" customHeight="1">
      <c r="B1" s="88" t="s">
        <v>407</v>
      </c>
    </row>
    <row r="2" ht="32.25" customHeight="1">
      <c r="B2" s="89" t="s">
        <v>408</v>
      </c>
    </row>
    <row r="3" ht="60" customHeight="1">
      <c r="B3" s="89" t="s">
        <v>409</v>
      </c>
    </row>
    <row r="4" ht="24.75" customHeight="1">
      <c r="B4" s="89" t="s">
        <v>410</v>
      </c>
    </row>
    <row r="5" ht="50.25" customHeight="1">
      <c r="B5" s="89" t="s">
        <v>411</v>
      </c>
    </row>
    <row r="6" ht="39.75" customHeight="1">
      <c r="B6" s="89" t="s">
        <v>412</v>
      </c>
    </row>
    <row r="7" ht="40.5" customHeight="1">
      <c r="B7" s="89" t="s">
        <v>413</v>
      </c>
    </row>
    <row r="8" ht="51.75" customHeight="1">
      <c r="B8" s="89" t="s">
        <v>414</v>
      </c>
    </row>
    <row r="9" ht="20.25" customHeight="1">
      <c r="B9" s="89" t="s">
        <v>415</v>
      </c>
    </row>
    <row r="10" ht="33" customHeight="1">
      <c r="B10" s="90" t="s">
        <v>416</v>
      </c>
    </row>
    <row r="11" ht="22.5" customHeight="1">
      <c r="B11" s="91" t="s">
        <v>417</v>
      </c>
    </row>
    <row r="12" ht="22.5" customHeight="1">
      <c r="B12" s="89" t="s">
        <v>418</v>
      </c>
    </row>
    <row r="13" ht="21" customHeight="1">
      <c r="B13" s="89" t="s">
        <v>419</v>
      </c>
    </row>
    <row r="14" ht="20.25" customHeight="1">
      <c r="B14" s="89" t="s">
        <v>420</v>
      </c>
    </row>
    <row r="15" ht="19.5" customHeight="1">
      <c r="B15" s="89" t="s">
        <v>421</v>
      </c>
    </row>
    <row r="16" ht="30" customHeight="1">
      <c r="B16" s="89" t="s">
        <v>422</v>
      </c>
    </row>
    <row r="17" ht="21.75" customHeight="1">
      <c r="B17" s="89" t="s">
        <v>423</v>
      </c>
    </row>
    <row r="18" ht="84.75" customHeight="1">
      <c r="B18" s="89" t="s">
        <v>424</v>
      </c>
    </row>
    <row r="19" ht="86.25" customHeight="1">
      <c r="B19" s="89" t="s">
        <v>425</v>
      </c>
    </row>
    <row r="20" ht="21.75" customHeight="1">
      <c r="B20" s="89" t="s">
        <v>426</v>
      </c>
    </row>
    <row r="21" ht="15.75" customHeight="1">
      <c r="B21" s="89" t="s">
        <v>427</v>
      </c>
    </row>
    <row r="22" ht="22.5" customHeight="1">
      <c r="B22" s="89" t="s">
        <v>428</v>
      </c>
    </row>
    <row r="23" ht="30" customHeight="1">
      <c r="B23" s="89" t="s">
        <v>429</v>
      </c>
    </row>
    <row r="24" ht="72" customHeight="1">
      <c r="B24" s="89" t="s">
        <v>430</v>
      </c>
    </row>
    <row r="25" ht="18" customHeight="1">
      <c r="B25" s="91" t="s">
        <v>431</v>
      </c>
    </row>
    <row r="26" ht="21" customHeight="1">
      <c r="B26" s="91" t="s">
        <v>432</v>
      </c>
    </row>
    <row r="27" ht="20.25" customHeight="1">
      <c r="B27" s="91" t="s">
        <v>468</v>
      </c>
    </row>
    <row r="28" ht="37.5" customHeight="1">
      <c r="B28" s="89" t="s">
        <v>433</v>
      </c>
    </row>
    <row r="29" ht="20.25" customHeight="1">
      <c r="B29" s="89" t="s">
        <v>434</v>
      </c>
    </row>
    <row r="30" ht="22.5" customHeight="1">
      <c r="B30" s="91" t="s">
        <v>435</v>
      </c>
    </row>
    <row r="31" ht="37.5" customHeight="1">
      <c r="B31" s="91" t="s">
        <v>436</v>
      </c>
    </row>
    <row r="32" ht="53.25" customHeight="1">
      <c r="B32" s="91" t="s">
        <v>437</v>
      </c>
    </row>
    <row r="33" ht="19.5" customHeight="1">
      <c r="B33" s="91" t="s">
        <v>438</v>
      </c>
    </row>
    <row r="34" ht="19.5" customHeight="1">
      <c r="B34" s="89" t="s">
        <v>439</v>
      </c>
    </row>
    <row r="35" ht="21" customHeight="1">
      <c r="B35" s="89" t="s">
        <v>440</v>
      </c>
    </row>
    <row r="36" ht="12" customHeight="1">
      <c r="B36" s="89" t="s">
        <v>441</v>
      </c>
    </row>
    <row r="37" ht="18" customHeight="1">
      <c r="B37" s="89" t="s">
        <v>442</v>
      </c>
    </row>
    <row r="38" ht="16.5" customHeight="1">
      <c r="B38" s="89" t="s">
        <v>443</v>
      </c>
    </row>
    <row r="39" ht="30" customHeight="1">
      <c r="B39" s="92" t="s">
        <v>444</v>
      </c>
    </row>
    <row r="40" ht="57" customHeight="1">
      <c r="B40" s="91" t="s">
        <v>445</v>
      </c>
    </row>
    <row r="41" ht="114" customHeight="1">
      <c r="B41" s="91" t="s">
        <v>446</v>
      </c>
    </row>
    <row r="42" ht="40.5" customHeight="1">
      <c r="B42" s="91" t="s">
        <v>447</v>
      </c>
    </row>
    <row r="43" ht="48" customHeight="1">
      <c r="B43" s="91" t="s">
        <v>448</v>
      </c>
    </row>
    <row r="44" ht="36.75" customHeight="1">
      <c r="B44" s="91" t="s">
        <v>449</v>
      </c>
    </row>
    <row r="45" ht="17.25" customHeight="1">
      <c r="B45" s="91" t="s">
        <v>450</v>
      </c>
    </row>
    <row r="46" ht="23.25" customHeight="1">
      <c r="B46" s="91" t="s">
        <v>451</v>
      </c>
    </row>
    <row r="47" ht="26.25" customHeight="1">
      <c r="B47" s="91" t="s">
        <v>452</v>
      </c>
    </row>
    <row r="48" ht="30" customHeight="1">
      <c r="B48" s="91" t="s">
        <v>453</v>
      </c>
    </row>
    <row r="49" ht="49.5" customHeight="1">
      <c r="B49" s="89" t="s">
        <v>454</v>
      </c>
    </row>
    <row r="50" ht="39.75" customHeight="1">
      <c r="B50" s="89" t="s">
        <v>455</v>
      </c>
    </row>
    <row r="51" ht="21" customHeight="1">
      <c r="B51" s="89" t="s">
        <v>456</v>
      </c>
    </row>
    <row r="52" ht="30" customHeight="1">
      <c r="B52" s="93" t="s">
        <v>469</v>
      </c>
    </row>
    <row r="53" ht="51.75" customHeight="1">
      <c r="B53" s="89" t="s">
        <v>457</v>
      </c>
    </row>
    <row r="54" ht="30" customHeight="1">
      <c r="B54" s="90" t="s">
        <v>458</v>
      </c>
    </row>
    <row r="55" ht="17.25" customHeight="1">
      <c r="B55" s="91" t="s">
        <v>459</v>
      </c>
    </row>
    <row r="56" ht="17.25" customHeight="1">
      <c r="B56" s="91" t="s">
        <v>460</v>
      </c>
    </row>
    <row r="57" ht="30" customHeight="1">
      <c r="B57" s="94" t="s">
        <v>461</v>
      </c>
    </row>
    <row r="58" ht="91.5" customHeight="1">
      <c r="B58" s="95" t="s">
        <v>462</v>
      </c>
    </row>
    <row r="59" ht="30" customHeight="1">
      <c r="B59" s="90" t="s">
        <v>463</v>
      </c>
    </row>
    <row r="60" ht="65.25" customHeight="1">
      <c r="B60" s="95" t="s">
        <v>464</v>
      </c>
    </row>
    <row r="61" ht="21" customHeight="1">
      <c r="B61" s="95" t="s">
        <v>465</v>
      </c>
    </row>
    <row r="62" ht="15" customHeight="1">
      <c r="B62" s="95" t="s">
        <v>466</v>
      </c>
    </row>
    <row r="63" ht="20.25" customHeight="1">
      <c r="B63" s="95" t="s">
        <v>467</v>
      </c>
    </row>
    <row r="65" ht="15.75">
      <c r="B65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Rubina</dc:creator>
  <cp:keywords/>
  <dc:description/>
  <cp:lastModifiedBy>user</cp:lastModifiedBy>
  <cp:lastPrinted>2021-04-12T07:50:26Z</cp:lastPrinted>
  <dcterms:created xsi:type="dcterms:W3CDTF">2011-05-05T04:03:53Z</dcterms:created>
  <dcterms:modified xsi:type="dcterms:W3CDTF">2023-05-10T18:23:39Z</dcterms:modified>
  <cp:category/>
  <cp:version/>
  <cp:contentType/>
  <cp:contentStatus/>
</cp:coreProperties>
</file>